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e\Dropbox\Access\"/>
    </mc:Choice>
  </mc:AlternateContent>
  <xr:revisionPtr revIDLastSave="0" documentId="8_{A9B748F9-259C-4189-8DEA-9202FFB16890}" xr6:coauthVersionLast="47" xr6:coauthVersionMax="47" xr10:uidLastSave="{00000000-0000-0000-0000-000000000000}"/>
  <bookViews>
    <workbookView xWindow="-28920" yWindow="-120" windowWidth="29040" windowHeight="15720" xr2:uid="{D182E67B-D6A3-4316-A5B1-02DD6AFB4D9A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3" i="1" l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K84" i="1" s="1"/>
  <c r="J83" i="1"/>
  <c r="I83" i="1"/>
  <c r="H83" i="1"/>
  <c r="G83" i="1"/>
  <c r="F83" i="1"/>
  <c r="E83" i="1"/>
  <c r="A14" i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D12" i="1"/>
  <c r="C12" i="1"/>
  <c r="Z11" i="1"/>
  <c r="S11" i="1"/>
  <c r="R11" i="1"/>
  <c r="Q11" i="1"/>
  <c r="P11" i="1"/>
  <c r="O11" i="1"/>
  <c r="N11" i="1"/>
  <c r="M11" i="1"/>
  <c r="L11" i="1"/>
  <c r="K11" i="1"/>
  <c r="J11" i="1"/>
  <c r="I11" i="1"/>
  <c r="H11" i="1"/>
  <c r="H10" i="1" s="1"/>
  <c r="G11" i="1"/>
  <c r="F11" i="1"/>
  <c r="F10" i="1" s="1"/>
  <c r="E11" i="1"/>
  <c r="E10" i="1" s="1"/>
  <c r="D11" i="1"/>
  <c r="C11" i="1"/>
  <c r="S10" i="1"/>
  <c r="R10" i="1"/>
  <c r="Q10" i="1"/>
  <c r="P10" i="1"/>
  <c r="O10" i="1"/>
  <c r="N10" i="1"/>
  <c r="I10" i="1"/>
  <c r="Z4" i="1"/>
  <c r="X4" i="1"/>
  <c r="V4" i="1"/>
  <c r="T4" i="1"/>
  <c r="R4" i="1"/>
  <c r="P4" i="1"/>
  <c r="N4" i="1"/>
  <c r="H4" i="1"/>
  <c r="E4" i="1"/>
  <c r="D4" i="1"/>
  <c r="C4" i="1"/>
  <c r="Z3" i="1"/>
  <c r="X3" i="1"/>
  <c r="V3" i="1"/>
  <c r="T3" i="1"/>
  <c r="R3" i="1"/>
  <c r="P3" i="1"/>
  <c r="N3" i="1"/>
  <c r="K3" i="1"/>
  <c r="H3" i="1"/>
  <c r="E3" i="1"/>
  <c r="A1" i="1"/>
  <c r="E84" i="1" l="1"/>
  <c r="H84" i="1"/>
  <c r="P84" i="1"/>
  <c r="X84" i="1"/>
  <c r="R84" i="1"/>
  <c r="Z84" i="1"/>
  <c r="N84" i="1"/>
  <c r="V84" i="1"/>
  <c r="T84" i="1"/>
</calcChain>
</file>

<file path=xl/sharedStrings.xml><?xml version="1.0" encoding="utf-8"?>
<sst xmlns="http://schemas.openxmlformats.org/spreadsheetml/2006/main" count="118" uniqueCount="82">
  <si>
    <t>Gemiddelde loonsom</t>
  </si>
  <si>
    <t>Grens middelgrote/grote werkgever</t>
  </si>
  <si>
    <t>Grens kleine/middelgrote werkgever</t>
  </si>
  <si>
    <t>WGA Vast</t>
  </si>
  <si>
    <t>WGA F</t>
  </si>
  <si>
    <t>ZW</t>
  </si>
  <si>
    <t>WGA</t>
  </si>
  <si>
    <t>gemiddeld percentage</t>
  </si>
  <si>
    <t>rekenpercentage</t>
  </si>
  <si>
    <t>gem. werkgeversrisico</t>
  </si>
  <si>
    <t>Algemene correctiefactor wg-risico</t>
  </si>
  <si>
    <t>minimumpremie (grote werkgever)</t>
  </si>
  <si>
    <t>maximumpremie (grote werkgever)</t>
  </si>
  <si>
    <t>maximumpremie (grote werkgever) sector 52</t>
  </si>
  <si>
    <t>Agrarisch bedrijf</t>
  </si>
  <si>
    <t>Tabakverwerkende industrie</t>
  </si>
  <si>
    <t>Bouwbedrijf</t>
  </si>
  <si>
    <t>Baggerbedrijf</t>
  </si>
  <si>
    <t>Hout en emballage-industrie</t>
  </si>
  <si>
    <t>Timmerindustrie</t>
  </si>
  <si>
    <t>Meubel- en orgelbouwindustrie</t>
  </si>
  <si>
    <t>Groothandel in hout</t>
  </si>
  <si>
    <t>Grafische industrie</t>
  </si>
  <si>
    <t>Metaalindustrie</t>
  </si>
  <si>
    <t>Electrotechnische industrie</t>
  </si>
  <si>
    <t>Metaal- en technische bedrijfstakken</t>
  </si>
  <si>
    <t>Bakkerijen</t>
  </si>
  <si>
    <t>Suikerverwerkende industrie</t>
  </si>
  <si>
    <t>Slagersbedrijven</t>
  </si>
  <si>
    <t>Slagers overig</t>
  </si>
  <si>
    <t>Detailhandel en ambachten</t>
  </si>
  <si>
    <t>Reiniging</t>
  </si>
  <si>
    <t>Grootwinkelbedrijf</t>
  </si>
  <si>
    <t>Havenbedrijven</t>
  </si>
  <si>
    <t>Havenclassificeerders</t>
  </si>
  <si>
    <t>Binnenscheepvaart</t>
  </si>
  <si>
    <t>Visserij</t>
  </si>
  <si>
    <t>Koopvaardij</t>
  </si>
  <si>
    <t>Vervoer KLM</t>
  </si>
  <si>
    <t>Vervoer NS</t>
  </si>
  <si>
    <t>Vervoer Posterijen</t>
  </si>
  <si>
    <t>Taxivervoer</t>
  </si>
  <si>
    <t>Openbaar vervoer</t>
  </si>
  <si>
    <t>Besloten busvervoer</t>
  </si>
  <si>
    <t>Overig personenvervoer</t>
  </si>
  <si>
    <t>Overig goederenvervoer</t>
  </si>
  <si>
    <t>Horeca algemeen</t>
  </si>
  <si>
    <t>Horeca catering</t>
  </si>
  <si>
    <t>Gezondheid</t>
  </si>
  <si>
    <t>Banken</t>
  </si>
  <si>
    <t>Verzekeringswezen</t>
  </si>
  <si>
    <t>Uitgeverij</t>
  </si>
  <si>
    <t>Groothandel I</t>
  </si>
  <si>
    <t>Groothandel II</t>
  </si>
  <si>
    <t>Zakelijke Dienstverlening I</t>
  </si>
  <si>
    <t>Zakelijke Dienstverlening II</t>
  </si>
  <si>
    <t>Zakelijke Dienstverlening III</t>
  </si>
  <si>
    <t>Zuivelindustrie</t>
  </si>
  <si>
    <t>Textielindustrie</t>
  </si>
  <si>
    <t>Steen-, cement-, glas- en keramische industrie</t>
  </si>
  <si>
    <t>Chemische industrie</t>
  </si>
  <si>
    <t>Voedingsindustrie</t>
  </si>
  <si>
    <t>Algemene industrie</t>
  </si>
  <si>
    <t>Uitzendbedrijven</t>
  </si>
  <si>
    <t>Bewakingsondernemingen</t>
  </si>
  <si>
    <t>Culturele instellingen</t>
  </si>
  <si>
    <t>Overige takken van bedrijf en beroep</t>
  </si>
  <si>
    <t>Schildersbedrijf</t>
  </si>
  <si>
    <t>Stukadoorsbedrijf</t>
  </si>
  <si>
    <t>Dakdekkersbedrijf</t>
  </si>
  <si>
    <t>Mortelbedrijf</t>
  </si>
  <si>
    <t>Steenhouwersbedrijf</t>
  </si>
  <si>
    <t>Overheid, onderwijs en wetenschappen</t>
  </si>
  <si>
    <t>Overheid, rijk, politie en rechterlijke macht</t>
  </si>
  <si>
    <t>Overheid, defensie</t>
  </si>
  <si>
    <t>Overheid, provincies en gemeenten</t>
  </si>
  <si>
    <t>Overheid, openbare nutsbedrijven</t>
  </si>
  <si>
    <t>Overheid, overige instellingen</t>
  </si>
  <si>
    <t>Werk en (re)Integratie</t>
  </si>
  <si>
    <t>Railbouw</t>
  </si>
  <si>
    <t>Telecommunicatie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</si>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</sst>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theme="0" tint="-0.249977111117893"/>
      </bottom>
      <diagonal/>
    </border>
    <border>
      <left style="thin">
        <color indexed="64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indexed="64"/>
      </right>
      <top/>
      <bottom style="hair">
        <color theme="0" tint="-0.249977111117893"/>
      </bottom>
      <diagonal/>
    </border>
    <border>
      <left style="thin">
        <color indexed="64"/>
      </left>
      <right/>
      <top style="hair">
        <color theme="0" tint="-0.249977111117893"/>
      </top>
      <bottom/>
      <diagonal/>
    </border>
    <border>
      <left/>
      <right style="thin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indexed="64"/>
      </right>
      <top style="hair">
        <color theme="0" tint="-0.24997711111789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/>
    <xf numFmtId="164" fontId="0" fillId="0" borderId="3" xfId="1" applyNumberFormat="1" applyFont="1" applyBorder="1"/>
    <xf numFmtId="3" fontId="0" fillId="0" borderId="1" xfId="0" applyNumberFormat="1" applyBorder="1"/>
    <xf numFmtId="164" fontId="0" fillId="0" borderId="2" xfId="0" applyNumberFormat="1" applyBorder="1"/>
    <xf numFmtId="164" fontId="0" fillId="0" borderId="1" xfId="1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4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left" wrapText="1"/>
    </xf>
    <xf numFmtId="10" fontId="0" fillId="0" borderId="1" xfId="0" applyNumberFormat="1" applyBorder="1"/>
    <xf numFmtId="10" fontId="0" fillId="0" borderId="1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2" xfId="0" applyNumberFormat="1" applyBorder="1" applyAlignment="1">
      <alignment horizontal="right"/>
    </xf>
    <xf numFmtId="10" fontId="0" fillId="0" borderId="1" xfId="0" applyNumberFormat="1" applyBorder="1" applyAlignment="1">
      <alignment horizontal="right" wrapText="1"/>
    </xf>
    <xf numFmtId="10" fontId="0" fillId="0" borderId="2" xfId="0" applyNumberFormat="1" applyBorder="1" applyAlignment="1">
      <alignment horizontal="right" wrapText="1"/>
    </xf>
    <xf numFmtId="10" fontId="0" fillId="0" borderId="7" xfId="0" applyNumberFormat="1" applyBorder="1"/>
    <xf numFmtId="10" fontId="0" fillId="0" borderId="7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0" fontId="0" fillId="0" borderId="2" xfId="2" applyNumberFormat="1" applyFont="1" applyBorder="1" applyAlignment="1">
      <alignment horizontal="right" wrapText="1"/>
    </xf>
    <xf numFmtId="10" fontId="0" fillId="0" borderId="4" xfId="0" applyNumberFormat="1" applyBorder="1"/>
    <xf numFmtId="10" fontId="0" fillId="0" borderId="4" xfId="0" applyNumberFormat="1" applyBorder="1" applyAlignment="1">
      <alignment horizontal="right"/>
    </xf>
    <xf numFmtId="2" fontId="0" fillId="0" borderId="3" xfId="0" applyNumberFormat="1" applyBorder="1"/>
    <xf numFmtId="2" fontId="0" fillId="0" borderId="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0" fontId="0" fillId="0" borderId="3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0" fontId="0" fillId="0" borderId="3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" xfId="2" applyNumberFormat="1" applyFont="1" applyBorder="1"/>
    <xf numFmtId="10" fontId="0" fillId="0" borderId="2" xfId="2" applyNumberFormat="1" applyFont="1" applyBorder="1"/>
    <xf numFmtId="10" fontId="5" fillId="0" borderId="1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vertical="center"/>
    </xf>
    <xf numFmtId="10" fontId="0" fillId="0" borderId="1" xfId="2" applyNumberFormat="1" applyFont="1" applyBorder="1" applyAlignment="1">
      <alignment horizontal="left" wrapText="1"/>
    </xf>
    <xf numFmtId="10" fontId="0" fillId="0" borderId="2" xfId="2" applyNumberFormat="1" applyFont="1" applyBorder="1" applyAlignment="1">
      <alignment horizontal="left" wrapText="1"/>
    </xf>
    <xf numFmtId="10" fontId="0" fillId="0" borderId="4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left"/>
    </xf>
    <xf numFmtId="10" fontId="0" fillId="0" borderId="2" xfId="2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10" fontId="0" fillId="0" borderId="0" xfId="0" applyNumberFormat="1"/>
    <xf numFmtId="10" fontId="0" fillId="0" borderId="2" xfId="0" applyNumberFormat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k%20rekentool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"/>
      <sheetName val="WG"/>
      <sheetName val="Schade"/>
      <sheetName val="B"/>
      <sheetName val="B12"/>
      <sheetName val="B13"/>
      <sheetName val="B14"/>
      <sheetName val="B15"/>
      <sheetName val="B16"/>
      <sheetName val="B17"/>
      <sheetName val="B18"/>
      <sheetName val="B19"/>
      <sheetName val="B20"/>
      <sheetName val="B21"/>
      <sheetName val="B22"/>
      <sheetName val="B23"/>
      <sheetName val="B24"/>
      <sheetName val="B25"/>
      <sheetName val="B26"/>
      <sheetName val="B27"/>
      <sheetName val="B28"/>
      <sheetName val="B29"/>
      <sheetName val="B30"/>
      <sheetName val="B31"/>
      <sheetName val="B32"/>
      <sheetName val="B33"/>
      <sheetName val="B34"/>
      <sheetName val="T"/>
      <sheetName val="Uitkering"/>
      <sheetName val="AOW"/>
      <sheetName val="MML"/>
      <sheetName val="IndexSZ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875B-6D30-43CC-AFBE-B1D574E8347E}">
  <dimension ref="A1:AA84"/>
  <sheetViews>
    <sheetView tabSelected="1" workbookViewId="0">
      <selection activeCell="AA2" sqref="AA2"/>
    </sheetView>
  </sheetViews>
  <sheetFormatPr defaultRowHeight="14.4" x14ac:dyDescent="0.3"/>
  <cols>
    <col min="2" max="2" width="42.109375" bestFit="1" customWidth="1"/>
    <col min="5" max="5" width="10" bestFit="1" customWidth="1"/>
    <col min="6" max="7" width="6.88671875" bestFit="1" customWidth="1"/>
    <col min="8" max="8" width="10" bestFit="1" customWidth="1"/>
    <col min="9" max="10" width="6.88671875" bestFit="1" customWidth="1"/>
    <col min="11" max="11" width="10" bestFit="1" customWidth="1"/>
    <col min="12" max="13" width="6.88671875" bestFit="1" customWidth="1"/>
    <col min="14" max="14" width="10" bestFit="1" customWidth="1"/>
    <col min="15" max="15" width="6.88671875" bestFit="1" customWidth="1"/>
    <col min="16" max="16" width="9.109375" bestFit="1" customWidth="1"/>
    <col min="17" max="17" width="6.88671875" bestFit="1" customWidth="1"/>
    <col min="18" max="18" width="9.109375" bestFit="1" customWidth="1"/>
    <col min="19" max="19" width="6.88671875" bestFit="1" customWidth="1"/>
    <col min="20" max="20" width="10" bestFit="1" customWidth="1"/>
    <col min="21" max="21" width="6.88671875" bestFit="1" customWidth="1"/>
    <col min="22" max="22" width="10" bestFit="1" customWidth="1"/>
    <col min="23" max="23" width="6.88671875" bestFit="1" customWidth="1"/>
    <col min="24" max="24" width="10" bestFit="1" customWidth="1"/>
    <col min="25" max="25" width="6.88671875" bestFit="1" customWidth="1"/>
    <col min="26" max="26" width="10" bestFit="1" customWidth="1"/>
    <col min="27" max="27" width="6.88671875" bestFit="1" customWidth="1"/>
  </cols>
  <sheetData>
    <row r="1" spans="1:27" x14ac:dyDescent="0.3">
      <c r="A1" s="3" t="str">
        <f>"Overzicht premies en parameters"</f>
        <v>Overzicht premies en parameters</v>
      </c>
      <c r="B1" s="3"/>
      <c r="C1" s="4">
        <v>2012</v>
      </c>
      <c r="D1" s="4">
        <v>2013</v>
      </c>
      <c r="E1" s="4">
        <v>2014</v>
      </c>
      <c r="F1" s="5"/>
      <c r="G1" s="6"/>
      <c r="H1" s="5">
        <v>2015</v>
      </c>
      <c r="I1" s="5"/>
      <c r="J1" s="5"/>
      <c r="K1" s="7">
        <v>2016</v>
      </c>
      <c r="L1" s="5"/>
      <c r="M1" s="6"/>
      <c r="N1" s="4">
        <v>2017</v>
      </c>
      <c r="O1" s="6"/>
      <c r="P1" s="4">
        <v>2018</v>
      </c>
      <c r="Q1" s="8"/>
      <c r="R1" s="4">
        <v>2019</v>
      </c>
      <c r="S1" s="6"/>
      <c r="T1" s="9">
        <v>2020</v>
      </c>
      <c r="U1" s="10"/>
      <c r="V1" s="9">
        <v>2021</v>
      </c>
      <c r="W1" s="10"/>
      <c r="X1" s="9">
        <v>2022</v>
      </c>
      <c r="Y1" s="10"/>
      <c r="Z1" s="9">
        <v>2023</v>
      </c>
      <c r="AA1" s="10"/>
    </row>
    <row r="2" spans="1:27" x14ac:dyDescent="0.3">
      <c r="A2" s="11" t="s">
        <v>0</v>
      </c>
      <c r="B2" s="11"/>
      <c r="C2" s="12">
        <v>30300</v>
      </c>
      <c r="D2" s="12">
        <v>30300</v>
      </c>
      <c r="E2" s="12">
        <v>30700</v>
      </c>
      <c r="F2" s="13"/>
      <c r="G2" s="14"/>
      <c r="H2" s="13">
        <v>31400</v>
      </c>
      <c r="I2" s="15"/>
      <c r="J2" s="15"/>
      <c r="K2" s="16">
        <v>31900</v>
      </c>
      <c r="L2" s="13"/>
      <c r="M2" s="14"/>
      <c r="N2" s="12">
        <v>32200</v>
      </c>
      <c r="O2" s="14"/>
      <c r="P2" s="17">
        <v>32800</v>
      </c>
      <c r="Q2" s="18"/>
      <c r="R2" s="17">
        <v>33100</v>
      </c>
      <c r="S2" s="18"/>
      <c r="T2" s="19">
        <v>33700</v>
      </c>
      <c r="U2" s="18"/>
      <c r="V2" s="19">
        <v>34600</v>
      </c>
      <c r="W2" s="18"/>
      <c r="X2" s="19">
        <v>35300</v>
      </c>
      <c r="Y2" s="20"/>
      <c r="Z2" s="19">
        <v>36200</v>
      </c>
      <c r="AA2" s="21"/>
    </row>
    <row r="3" spans="1:27" x14ac:dyDescent="0.3">
      <c r="A3" s="11" t="s">
        <v>1</v>
      </c>
      <c r="B3" s="11"/>
      <c r="C3" s="12">
        <v>757500</v>
      </c>
      <c r="D3" s="12">
        <v>757500</v>
      </c>
      <c r="E3" s="12">
        <f>E2*100</f>
        <v>3070000</v>
      </c>
      <c r="F3" s="13"/>
      <c r="G3" s="14"/>
      <c r="H3" s="13">
        <f>H2*100</f>
        <v>3140000</v>
      </c>
      <c r="I3" s="15"/>
      <c r="J3" s="15"/>
      <c r="K3" s="22">
        <f>K2*100</f>
        <v>3190000</v>
      </c>
      <c r="L3" s="13"/>
      <c r="M3" s="14"/>
      <c r="N3" s="12">
        <f>N2*100</f>
        <v>3220000</v>
      </c>
      <c r="O3" s="14"/>
      <c r="P3" s="17">
        <f>P2*100</f>
        <v>3280000</v>
      </c>
      <c r="Q3" s="2"/>
      <c r="R3" s="17">
        <f>R2*100</f>
        <v>3310000</v>
      </c>
      <c r="S3" s="2"/>
      <c r="T3" s="19">
        <f>T2*100</f>
        <v>3370000</v>
      </c>
      <c r="U3" s="21"/>
      <c r="V3" s="19">
        <f>V2*100</f>
        <v>3460000</v>
      </c>
      <c r="W3" s="21"/>
      <c r="X3" s="19">
        <f>X2*100</f>
        <v>3530000</v>
      </c>
      <c r="Y3" s="21"/>
      <c r="Z3" s="19">
        <f>Z2*100</f>
        <v>3620000</v>
      </c>
      <c r="AA3" s="21"/>
    </row>
    <row r="4" spans="1:27" x14ac:dyDescent="0.3">
      <c r="A4" s="11" t="s">
        <v>2</v>
      </c>
      <c r="B4" s="11"/>
      <c r="C4" s="12">
        <f>C2*10</f>
        <v>303000</v>
      </c>
      <c r="D4" s="12">
        <f>D2*10</f>
        <v>303000</v>
      </c>
      <c r="E4" s="12">
        <f>E2*10</f>
        <v>307000</v>
      </c>
      <c r="F4" s="13"/>
      <c r="G4" s="14"/>
      <c r="H4" s="13">
        <f>H2*10</f>
        <v>314000</v>
      </c>
      <c r="I4" s="15"/>
      <c r="J4" s="15"/>
      <c r="K4" s="22">
        <v>319000</v>
      </c>
      <c r="L4" s="13"/>
      <c r="M4" s="14"/>
      <c r="N4" s="12">
        <f>N2*10</f>
        <v>322000</v>
      </c>
      <c r="O4" s="14"/>
      <c r="P4" s="17">
        <f>P2*10</f>
        <v>328000</v>
      </c>
      <c r="Q4" s="2"/>
      <c r="R4" s="17">
        <f>R2*10</f>
        <v>331000</v>
      </c>
      <c r="S4" s="2"/>
      <c r="T4" s="19">
        <f>T2*10</f>
        <v>337000</v>
      </c>
      <c r="U4" s="21"/>
      <c r="V4" s="19">
        <f>V2*10</f>
        <v>346000</v>
      </c>
      <c r="W4" s="21"/>
      <c r="X4" s="19">
        <f>X2*25</f>
        <v>882500</v>
      </c>
      <c r="Y4" s="21"/>
      <c r="Z4" s="19">
        <f>Z2*25</f>
        <v>905000</v>
      </c>
      <c r="AA4" s="21"/>
    </row>
    <row r="5" spans="1:27" x14ac:dyDescent="0.3">
      <c r="A5" s="23"/>
      <c r="B5" s="23"/>
      <c r="C5" s="1"/>
      <c r="D5" s="1"/>
      <c r="E5" s="1"/>
      <c r="G5" s="2"/>
      <c r="K5" s="1"/>
      <c r="M5" s="2"/>
      <c r="N5" s="1"/>
      <c r="O5" s="2"/>
      <c r="P5" s="1"/>
      <c r="Q5" s="2"/>
      <c r="R5" s="1"/>
      <c r="S5" s="2"/>
      <c r="T5" s="24"/>
      <c r="U5" s="25"/>
      <c r="V5" s="24"/>
      <c r="W5" s="25"/>
      <c r="X5" s="26"/>
      <c r="Y5" s="25"/>
      <c r="Z5" s="24"/>
      <c r="AA5" s="25"/>
    </row>
    <row r="6" spans="1:27" ht="28.8" x14ac:dyDescent="0.3">
      <c r="A6" s="27"/>
      <c r="B6" s="28"/>
      <c r="C6" s="29" t="s">
        <v>3</v>
      </c>
      <c r="D6" s="29" t="s">
        <v>3</v>
      </c>
      <c r="E6" s="29" t="s">
        <v>3</v>
      </c>
      <c r="F6" s="28" t="s">
        <v>4</v>
      </c>
      <c r="G6" s="30" t="s">
        <v>5</v>
      </c>
      <c r="H6" s="28" t="s">
        <v>3</v>
      </c>
      <c r="I6" s="28" t="s">
        <v>4</v>
      </c>
      <c r="J6" s="28" t="s">
        <v>5</v>
      </c>
      <c r="K6" s="29" t="s">
        <v>3</v>
      </c>
      <c r="L6" s="28" t="s">
        <v>4</v>
      </c>
      <c r="M6" s="30" t="s">
        <v>5</v>
      </c>
      <c r="N6" s="29" t="s">
        <v>6</v>
      </c>
      <c r="O6" s="30" t="s">
        <v>5</v>
      </c>
      <c r="P6" s="29" t="s">
        <v>6</v>
      </c>
      <c r="Q6" s="30" t="s">
        <v>5</v>
      </c>
      <c r="R6" s="29" t="s">
        <v>6</v>
      </c>
      <c r="S6" s="30" t="s">
        <v>5</v>
      </c>
      <c r="T6" s="29" t="s">
        <v>6</v>
      </c>
      <c r="U6" s="30" t="s">
        <v>5</v>
      </c>
      <c r="V6" s="29" t="s">
        <v>6</v>
      </c>
      <c r="W6" s="30" t="s">
        <v>5</v>
      </c>
      <c r="X6" s="29" t="s">
        <v>6</v>
      </c>
      <c r="Y6" s="30" t="s">
        <v>5</v>
      </c>
      <c r="Z6" s="29" t="s">
        <v>6</v>
      </c>
      <c r="AA6" s="30" t="s">
        <v>5</v>
      </c>
    </row>
    <row r="7" spans="1:27" x14ac:dyDescent="0.3">
      <c r="A7" s="11" t="s">
        <v>7</v>
      </c>
      <c r="B7" s="31"/>
      <c r="C7" s="32">
        <v>5.1999999999999998E-3</v>
      </c>
      <c r="D7" s="32">
        <v>5.1999999999999998E-3</v>
      </c>
      <c r="E7" s="33">
        <v>4.8999999999999998E-3</v>
      </c>
      <c r="F7" s="34">
        <v>1.6999999999999999E-3</v>
      </c>
      <c r="G7" s="35">
        <v>3.0999999999999999E-3</v>
      </c>
      <c r="H7" s="36">
        <v>4.7999999999999996E-3</v>
      </c>
      <c r="I7" s="34">
        <v>2.3999999999999998E-3</v>
      </c>
      <c r="J7" s="34">
        <v>3.5000000000000001E-3</v>
      </c>
      <c r="K7" s="33">
        <v>4.7000000000000002E-3</v>
      </c>
      <c r="L7" s="34">
        <v>2.3999999999999998E-3</v>
      </c>
      <c r="M7" s="35">
        <v>3.5999999999999999E-3</v>
      </c>
      <c r="N7" s="33">
        <v>7.4000000000000003E-3</v>
      </c>
      <c r="O7" s="37">
        <v>3.5000000000000001E-3</v>
      </c>
      <c r="P7" s="33">
        <v>7.4999999999999997E-3</v>
      </c>
      <c r="Q7" s="37">
        <v>4.1000000000000003E-3</v>
      </c>
      <c r="R7" s="33">
        <v>7.4999999999999997E-3</v>
      </c>
      <c r="S7" s="37">
        <v>4.3E-3</v>
      </c>
      <c r="T7" s="38">
        <v>7.6E-3</v>
      </c>
      <c r="U7" s="39">
        <v>5.1999999999999998E-3</v>
      </c>
      <c r="V7" s="38">
        <v>7.7999999999999996E-3</v>
      </c>
      <c r="W7" s="39">
        <v>5.7999999999999996E-3</v>
      </c>
      <c r="X7" s="38">
        <v>8.3999999999999995E-3</v>
      </c>
      <c r="Y7" s="39">
        <v>6.7999999999999996E-3</v>
      </c>
      <c r="Z7" s="38">
        <v>8.6999999999999994E-3</v>
      </c>
      <c r="AA7" s="39">
        <v>6.6E-3</v>
      </c>
    </row>
    <row r="8" spans="1:27" x14ac:dyDescent="0.3">
      <c r="A8" s="11" t="s">
        <v>8</v>
      </c>
      <c r="B8" s="31"/>
      <c r="C8" s="40">
        <v>5.4999999999999997E-3</v>
      </c>
      <c r="D8" s="40">
        <v>5.4000000000000003E-3</v>
      </c>
      <c r="E8" s="41">
        <v>5.1000000000000004E-3</v>
      </c>
      <c r="F8" s="34">
        <v>1.8E-3</v>
      </c>
      <c r="G8" s="42">
        <v>3.3999999999999998E-3</v>
      </c>
      <c r="H8" s="43">
        <v>5.0000000000000001E-3</v>
      </c>
      <c r="I8" s="34">
        <v>2.5000000000000001E-3</v>
      </c>
      <c r="J8" s="44">
        <v>4.0000000000000001E-3</v>
      </c>
      <c r="K8" s="41">
        <v>4.7999999999999996E-3</v>
      </c>
      <c r="L8" s="34">
        <v>2.5000000000000001E-3</v>
      </c>
      <c r="M8" s="42">
        <v>3.8999999999999998E-3</v>
      </c>
      <c r="N8" s="33">
        <v>7.6E-3</v>
      </c>
      <c r="O8" s="37">
        <v>4.0000000000000001E-3</v>
      </c>
      <c r="P8" s="33">
        <v>7.7000000000000002E-3</v>
      </c>
      <c r="Q8" s="37">
        <v>4.4999999999999997E-3</v>
      </c>
      <c r="R8" s="33">
        <v>7.7000000000000002E-3</v>
      </c>
      <c r="S8" s="37">
        <v>4.7000000000000002E-3</v>
      </c>
      <c r="T8" s="38"/>
      <c r="U8" s="45"/>
      <c r="V8" s="38"/>
      <c r="W8" s="45"/>
      <c r="X8" s="38"/>
      <c r="Y8" s="45"/>
      <c r="Z8" s="38"/>
      <c r="AA8" s="45"/>
    </row>
    <row r="9" spans="1:27" x14ac:dyDescent="0.3">
      <c r="A9" s="11" t="s">
        <v>9</v>
      </c>
      <c r="B9" s="31"/>
      <c r="C9" s="46">
        <v>2.2000000000000001E-3</v>
      </c>
      <c r="D9" s="46">
        <v>2.3E-3</v>
      </c>
      <c r="E9" s="47">
        <v>2.7000000000000001E-3</v>
      </c>
      <c r="F9" s="44">
        <v>2.0000000000000001E-4</v>
      </c>
      <c r="G9" s="42">
        <v>1E-3</v>
      </c>
      <c r="H9" s="44">
        <v>2.8E-3</v>
      </c>
      <c r="I9" s="44">
        <v>5.9999999999999995E-4</v>
      </c>
      <c r="J9" s="44">
        <v>2.2000000000000001E-3</v>
      </c>
      <c r="K9" s="47">
        <v>2.7000000000000001E-3</v>
      </c>
      <c r="L9" s="44">
        <v>8.9999999999999998E-4</v>
      </c>
      <c r="M9" s="42">
        <v>2.3E-3</v>
      </c>
      <c r="N9" s="33">
        <v>3.8999999999999998E-3</v>
      </c>
      <c r="O9" s="37">
        <v>2.2000000000000001E-3</v>
      </c>
      <c r="P9" s="33">
        <v>4.1000000000000003E-3</v>
      </c>
      <c r="Q9" s="37">
        <v>2.3999999999999998E-3</v>
      </c>
      <c r="R9" s="33">
        <v>4.1000000000000003E-3</v>
      </c>
      <c r="S9" s="37">
        <v>2.5999999999999999E-3</v>
      </c>
      <c r="T9" s="38">
        <v>4.7999999999999996E-3</v>
      </c>
      <c r="U9" s="39">
        <v>3.2000000000000002E-3</v>
      </c>
      <c r="V9" s="38">
        <v>5.1999999999999998E-3</v>
      </c>
      <c r="W9" s="39">
        <v>3.5000000000000001E-3</v>
      </c>
      <c r="X9" s="38">
        <v>5.5999999999999999E-3</v>
      </c>
      <c r="Y9" s="39">
        <v>3.8999999999999998E-3</v>
      </c>
      <c r="Z9" s="38">
        <v>5.5999999999999999E-3</v>
      </c>
      <c r="AA9" s="39">
        <v>4.1999999999999997E-3</v>
      </c>
    </row>
    <row r="10" spans="1:27" x14ac:dyDescent="0.3">
      <c r="A10" s="11" t="s">
        <v>10</v>
      </c>
      <c r="B10" s="31"/>
      <c r="C10" s="48">
        <v>1.9</v>
      </c>
      <c r="D10" s="48">
        <v>1.78</v>
      </c>
      <c r="E10" s="49">
        <f>ROUND(SUM(E8-E11)/E9,2)</f>
        <v>1.44</v>
      </c>
      <c r="F10" s="50">
        <f>IF((F8-F11)/F9&gt;2,2,(F8-F11)/F9)</f>
        <v>2</v>
      </c>
      <c r="G10" s="51">
        <v>2</v>
      </c>
      <c r="H10" s="52">
        <f>ROUND(SUM(H8-H11)/H9,2)</f>
        <v>1.36</v>
      </c>
      <c r="I10" s="52">
        <f>IF((I8-I11)/I9&gt;2,2,(I8-I11)/I9)</f>
        <v>2</v>
      </c>
      <c r="J10" s="53">
        <v>1.42</v>
      </c>
      <c r="K10" s="49">
        <v>1.34</v>
      </c>
      <c r="L10" s="50">
        <v>2</v>
      </c>
      <c r="M10" s="51">
        <v>1.3</v>
      </c>
      <c r="N10" s="54">
        <f t="shared" ref="N10:S10" si="0">ROUND(SUM(N8-0.25*N7)/N9,2)</f>
        <v>1.47</v>
      </c>
      <c r="O10" s="55">
        <f t="shared" si="0"/>
        <v>1.42</v>
      </c>
      <c r="P10" s="54">
        <f t="shared" si="0"/>
        <v>1.42</v>
      </c>
      <c r="Q10" s="55">
        <f t="shared" si="0"/>
        <v>1.45</v>
      </c>
      <c r="R10" s="54">
        <f t="shared" si="0"/>
        <v>1.42</v>
      </c>
      <c r="S10" s="55">
        <f t="shared" si="0"/>
        <v>1.39</v>
      </c>
      <c r="T10" s="56">
        <v>1.18</v>
      </c>
      <c r="U10" s="57">
        <v>1.21</v>
      </c>
      <c r="V10" s="56">
        <v>1.1200000000000001</v>
      </c>
      <c r="W10" s="57">
        <v>1.24</v>
      </c>
      <c r="X10" s="56">
        <v>1.1200000000000001</v>
      </c>
      <c r="Y10" s="57">
        <v>1.3</v>
      </c>
      <c r="Z10" s="56">
        <v>1.1100000000000001</v>
      </c>
      <c r="AA10" s="57">
        <v>1.17</v>
      </c>
    </row>
    <row r="11" spans="1:27" x14ac:dyDescent="0.3">
      <c r="A11" s="11" t="s">
        <v>11</v>
      </c>
      <c r="B11" s="31"/>
      <c r="C11" s="58">
        <f>FLOOR(0.25*C7,0.0001)</f>
        <v>1.3000000000000002E-3</v>
      </c>
      <c r="D11" s="58">
        <f t="shared" ref="D11:S11" si="1">FLOOR(0.25*D7,0.0001)</f>
        <v>1.3000000000000002E-3</v>
      </c>
      <c r="E11" s="47">
        <f t="shared" si="1"/>
        <v>1.2000000000000001E-3</v>
      </c>
      <c r="F11" s="44">
        <f t="shared" si="1"/>
        <v>4.0000000000000002E-4</v>
      </c>
      <c r="G11" s="42">
        <f t="shared" si="1"/>
        <v>6.9999999999999999E-4</v>
      </c>
      <c r="H11" s="36">
        <f t="shared" si="1"/>
        <v>1.2000000000000001E-3</v>
      </c>
      <c r="I11" s="36">
        <f t="shared" si="1"/>
        <v>6.0000000000000006E-4</v>
      </c>
      <c r="J11" s="37">
        <f t="shared" si="1"/>
        <v>8.0000000000000004E-4</v>
      </c>
      <c r="K11" s="47">
        <f t="shared" si="1"/>
        <v>1.1000000000000001E-3</v>
      </c>
      <c r="L11" s="44">
        <f t="shared" si="1"/>
        <v>6.0000000000000006E-4</v>
      </c>
      <c r="M11" s="42">
        <f t="shared" si="1"/>
        <v>9.0000000000000008E-4</v>
      </c>
      <c r="N11" s="33">
        <f t="shared" si="1"/>
        <v>1.8000000000000002E-3</v>
      </c>
      <c r="O11" s="37">
        <f t="shared" si="1"/>
        <v>8.0000000000000004E-4</v>
      </c>
      <c r="P11" s="33">
        <f t="shared" si="1"/>
        <v>1.8000000000000002E-3</v>
      </c>
      <c r="Q11" s="37">
        <f t="shared" si="1"/>
        <v>1E-3</v>
      </c>
      <c r="R11" s="33">
        <f t="shared" si="1"/>
        <v>1.8000000000000002E-3</v>
      </c>
      <c r="S11" s="37">
        <f t="shared" si="1"/>
        <v>1E-3</v>
      </c>
      <c r="T11" s="38">
        <v>1.9E-3</v>
      </c>
      <c r="U11" s="39">
        <v>1.2999999999999999E-3</v>
      </c>
      <c r="V11" s="38">
        <v>1.9E-3</v>
      </c>
      <c r="W11" s="39">
        <v>1.4E-3</v>
      </c>
      <c r="X11" s="38">
        <v>2.0999999999999999E-3</v>
      </c>
      <c r="Y11" s="39">
        <v>1.6999999999999999E-3</v>
      </c>
      <c r="Z11" s="38">
        <f>X11+[1]Schade!$G3</f>
        <v>2.0999999999999999E-3</v>
      </c>
      <c r="AA11" s="39">
        <v>1.6000000000000001E-3</v>
      </c>
    </row>
    <row r="12" spans="1:27" x14ac:dyDescent="0.3">
      <c r="A12" s="11" t="s">
        <v>12</v>
      </c>
      <c r="B12" s="31"/>
      <c r="C12" s="32">
        <f>4*C7</f>
        <v>2.0799999999999999E-2</v>
      </c>
      <c r="D12" s="32">
        <f t="shared" ref="D12:K12" si="2">4*D7</f>
        <v>2.0799999999999999E-2</v>
      </c>
      <c r="E12" s="33">
        <f t="shared" si="2"/>
        <v>1.9599999999999999E-2</v>
      </c>
      <c r="F12" s="44">
        <f t="shared" si="2"/>
        <v>6.7999999999999996E-3</v>
      </c>
      <c r="G12" s="42">
        <f t="shared" si="2"/>
        <v>1.24E-2</v>
      </c>
      <c r="H12" s="34">
        <f t="shared" si="2"/>
        <v>1.9199999999999998E-2</v>
      </c>
      <c r="I12" s="34">
        <f t="shared" si="2"/>
        <v>9.5999999999999992E-3</v>
      </c>
      <c r="J12" s="35">
        <f t="shared" si="2"/>
        <v>1.4E-2</v>
      </c>
      <c r="K12" s="33">
        <f t="shared" si="2"/>
        <v>1.8800000000000001E-2</v>
      </c>
      <c r="L12" s="44">
        <v>9.5999999999999992E-3</v>
      </c>
      <c r="M12" s="42">
        <f t="shared" ref="M12:S12" si="3">4*M7</f>
        <v>1.44E-2</v>
      </c>
      <c r="N12" s="33">
        <f t="shared" si="3"/>
        <v>2.9600000000000001E-2</v>
      </c>
      <c r="O12" s="37">
        <f t="shared" si="3"/>
        <v>1.4E-2</v>
      </c>
      <c r="P12" s="33">
        <f t="shared" si="3"/>
        <v>0.03</v>
      </c>
      <c r="Q12" s="37">
        <f t="shared" si="3"/>
        <v>1.6400000000000001E-2</v>
      </c>
      <c r="R12" s="33">
        <f t="shared" si="3"/>
        <v>0.03</v>
      </c>
      <c r="S12" s="37">
        <f t="shared" si="3"/>
        <v>1.72E-2</v>
      </c>
      <c r="T12" s="38">
        <v>3.04E-2</v>
      </c>
      <c r="U12" s="39">
        <v>2.0799999999999999E-2</v>
      </c>
      <c r="V12" s="38">
        <v>3.1199999999999999E-2</v>
      </c>
      <c r="W12" s="39">
        <v>2.3199999999999998E-2</v>
      </c>
      <c r="X12" s="38">
        <v>3.3599999999999998E-2</v>
      </c>
      <c r="Y12" s="39">
        <v>2.7199999999999998E-2</v>
      </c>
      <c r="Z12" s="38">
        <v>3.4799999999999998E-2</v>
      </c>
      <c r="AA12" s="39">
        <v>2.64E-2</v>
      </c>
    </row>
    <row r="13" spans="1:27" x14ac:dyDescent="0.3">
      <c r="A13" s="11" t="s">
        <v>13</v>
      </c>
      <c r="B13" s="31"/>
      <c r="C13" s="59"/>
      <c r="D13" s="59"/>
      <c r="E13" s="60"/>
      <c r="F13" s="44">
        <v>0</v>
      </c>
      <c r="G13" s="42">
        <v>7.0800000000000002E-2</v>
      </c>
      <c r="H13" s="61"/>
      <c r="I13" s="44">
        <v>5.96E-2</v>
      </c>
      <c r="J13" s="44">
        <v>7.0800000000000002E-2</v>
      </c>
      <c r="K13" s="33"/>
      <c r="L13" s="44">
        <v>6.3200000000000006E-2</v>
      </c>
      <c r="M13" s="42">
        <v>7.0999999999999994E-2</v>
      </c>
      <c r="N13" s="33"/>
      <c r="O13" s="37">
        <v>6.8900000000000003E-2</v>
      </c>
      <c r="P13" s="33"/>
      <c r="Q13" s="37">
        <v>8.0299999999999996E-2</v>
      </c>
      <c r="R13" s="33"/>
      <c r="S13" s="37">
        <v>8.48E-2</v>
      </c>
      <c r="T13" s="38"/>
      <c r="U13" s="39">
        <v>0.1002</v>
      </c>
      <c r="V13" s="38"/>
      <c r="W13" s="39">
        <v>9.3100000000000002E-2</v>
      </c>
      <c r="X13" s="38"/>
      <c r="Y13" s="39">
        <v>0.10390000000000001</v>
      </c>
      <c r="Z13" s="38"/>
      <c r="AA13" s="39">
        <v>8.2699999999999996E-2</v>
      </c>
    </row>
    <row r="14" spans="1:27" x14ac:dyDescent="0.3">
      <c r="A14" s="62" t="str">
        <f>"Sectorale premies "</f>
        <v xml:space="preserve">Sectorale premies </v>
      </c>
      <c r="B14" s="63"/>
      <c r="D14" s="64"/>
      <c r="E14" s="64" t="s">
        <v>3</v>
      </c>
      <c r="F14" s="27" t="s">
        <v>4</v>
      </c>
      <c r="G14" s="65" t="s">
        <v>5</v>
      </c>
      <c r="H14" s="27" t="s">
        <v>3</v>
      </c>
      <c r="I14" s="27" t="s">
        <v>4</v>
      </c>
      <c r="J14" s="27" t="s">
        <v>5</v>
      </c>
      <c r="K14" s="64" t="s">
        <v>3</v>
      </c>
      <c r="L14" s="27" t="s">
        <v>4</v>
      </c>
      <c r="M14" s="65" t="s">
        <v>5</v>
      </c>
      <c r="N14" s="66" t="s">
        <v>6</v>
      </c>
      <c r="O14" s="67" t="s">
        <v>5</v>
      </c>
      <c r="P14" s="66" t="s">
        <v>6</v>
      </c>
      <c r="Q14" s="67" t="s">
        <v>5</v>
      </c>
      <c r="R14" s="66" t="s">
        <v>6</v>
      </c>
      <c r="S14" s="67" t="s">
        <v>5</v>
      </c>
      <c r="T14" s="68"/>
      <c r="U14" s="69"/>
      <c r="V14" s="68"/>
      <c r="W14" s="69"/>
      <c r="X14" s="68"/>
      <c r="Y14" s="69"/>
      <c r="Z14" s="68"/>
      <c r="AA14" s="69"/>
    </row>
    <row r="15" spans="1:27" x14ac:dyDescent="0.3">
      <c r="A15">
        <v>1</v>
      </c>
      <c r="B15" s="31" t="s">
        <v>14</v>
      </c>
      <c r="D15" s="70"/>
      <c r="E15" s="70">
        <v>6.4999999999999997E-3</v>
      </c>
      <c r="F15" s="71">
        <v>1.1000000000000001E-3</v>
      </c>
      <c r="G15" s="72">
        <v>2.7000000000000001E-3</v>
      </c>
      <c r="H15" s="71">
        <v>5.4000000000000003E-3</v>
      </c>
      <c r="I15" s="71">
        <v>2E-3</v>
      </c>
      <c r="J15" s="71">
        <v>3.2000000000000002E-3</v>
      </c>
      <c r="K15" s="70">
        <v>5.1000000000000004E-3</v>
      </c>
      <c r="L15" s="71">
        <v>1.8E-3</v>
      </c>
      <c r="M15" s="72">
        <v>3.2000000000000002E-3</v>
      </c>
      <c r="N15" s="73">
        <v>6.9999999999999993E-3</v>
      </c>
      <c r="O15" s="74">
        <v>2.7000000000000001E-3</v>
      </c>
      <c r="P15" s="75">
        <v>6.7000000000000002E-3</v>
      </c>
      <c r="Q15" s="76">
        <v>2.8000000000000004E-3</v>
      </c>
      <c r="R15" s="75">
        <v>5.8999999999999999E-3</v>
      </c>
      <c r="S15" s="76">
        <v>2.7000000000000001E-3</v>
      </c>
      <c r="T15" s="77">
        <v>6.0000000000000001E-3</v>
      </c>
      <c r="U15" s="78">
        <v>2.8E-3</v>
      </c>
      <c r="V15" s="77">
        <v>6.1999999999999998E-3</v>
      </c>
      <c r="W15" s="78">
        <v>2.7000000000000001E-3</v>
      </c>
      <c r="X15" s="77">
        <v>6.1000000000000004E-3</v>
      </c>
      <c r="Y15" s="78">
        <v>2.8E-3</v>
      </c>
      <c r="Z15" s="77">
        <v>6.1999999999999998E-3</v>
      </c>
      <c r="AA15" s="78">
        <v>2.3E-3</v>
      </c>
    </row>
    <row r="16" spans="1:27" x14ac:dyDescent="0.3">
      <c r="A16">
        <v>2</v>
      </c>
      <c r="B16" s="31" t="s">
        <v>15</v>
      </c>
      <c r="D16" s="79"/>
      <c r="E16" s="79">
        <v>4.1999999999999997E-3</v>
      </c>
      <c r="F16" s="80">
        <v>1.4E-3</v>
      </c>
      <c r="G16" s="81">
        <v>4.0000000000000002E-4</v>
      </c>
      <c r="H16" s="80">
        <v>3.8999999999999998E-3</v>
      </c>
      <c r="I16" s="80">
        <v>1E-3</v>
      </c>
      <c r="J16" s="80">
        <v>1.1999999999999999E-3</v>
      </c>
      <c r="K16" s="79">
        <v>3.0999999999999999E-3</v>
      </c>
      <c r="L16" s="80">
        <v>5.0000000000000001E-4</v>
      </c>
      <c r="M16" s="81">
        <v>2.3999999999999998E-3</v>
      </c>
      <c r="N16" s="73">
        <v>6.0000000000000001E-3</v>
      </c>
      <c r="O16" s="74">
        <v>3.0999999999999999E-3</v>
      </c>
      <c r="P16" s="75">
        <v>9.1000000000000004E-3</v>
      </c>
      <c r="Q16" s="76">
        <v>2.2000000000000001E-3</v>
      </c>
      <c r="R16" s="75">
        <v>9.300000000000001E-3</v>
      </c>
      <c r="S16" s="76">
        <v>2E-3</v>
      </c>
      <c r="T16" s="77">
        <v>8.5000000000000006E-3</v>
      </c>
      <c r="U16" s="78">
        <v>3.8999999999999998E-3</v>
      </c>
      <c r="V16" s="77">
        <v>8.2000000000000007E-3</v>
      </c>
      <c r="W16" s="78">
        <v>4.4000000000000003E-3</v>
      </c>
      <c r="X16" s="77">
        <v>8.6999999999999994E-3</v>
      </c>
      <c r="Y16" s="78">
        <v>5.1999999999999998E-3</v>
      </c>
      <c r="Z16" s="77">
        <v>8.6999999999999994E-3</v>
      </c>
      <c r="AA16" s="78">
        <v>3.5999999999999999E-3</v>
      </c>
    </row>
    <row r="17" spans="1:27" x14ac:dyDescent="0.3">
      <c r="A17">
        <v>3</v>
      </c>
      <c r="B17" s="31" t="s">
        <v>16</v>
      </c>
      <c r="D17" s="79"/>
      <c r="E17" s="79">
        <v>8.8999999999999999E-3</v>
      </c>
      <c r="F17" s="80">
        <v>2.7000000000000001E-3</v>
      </c>
      <c r="G17" s="81">
        <v>5.1999999999999998E-3</v>
      </c>
      <c r="H17" s="80">
        <v>8.6E-3</v>
      </c>
      <c r="I17" s="80">
        <v>2.8E-3</v>
      </c>
      <c r="J17" s="80">
        <v>5.4000000000000003E-3</v>
      </c>
      <c r="K17" s="79">
        <v>7.9000000000000008E-3</v>
      </c>
      <c r="L17" s="80">
        <v>3.2000000000000002E-3</v>
      </c>
      <c r="M17" s="81">
        <v>4.7999999999999996E-3</v>
      </c>
      <c r="N17" s="73">
        <v>1.11E-2</v>
      </c>
      <c r="O17" s="74">
        <v>3.4000000000000002E-3</v>
      </c>
      <c r="P17" s="75">
        <v>9.8999999999999991E-3</v>
      </c>
      <c r="Q17" s="76">
        <v>2.5000000000000001E-3</v>
      </c>
      <c r="R17" s="75">
        <v>8.6E-3</v>
      </c>
      <c r="S17" s="76">
        <v>2.3999999999999998E-3</v>
      </c>
      <c r="T17" s="77">
        <v>8.6E-3</v>
      </c>
      <c r="U17" s="78">
        <v>2.8E-3</v>
      </c>
      <c r="V17" s="77">
        <v>8.2000000000000007E-3</v>
      </c>
      <c r="W17" s="78">
        <v>3.0999999999999999E-3</v>
      </c>
      <c r="X17" s="77">
        <v>8.0000000000000002E-3</v>
      </c>
      <c r="Y17" s="78">
        <v>3.3E-3</v>
      </c>
      <c r="Z17" s="77">
        <v>8.0000000000000002E-3</v>
      </c>
      <c r="AA17" s="78">
        <v>2.5999999999999999E-3</v>
      </c>
    </row>
    <row r="18" spans="1:27" x14ac:dyDescent="0.3">
      <c r="A18">
        <v>4</v>
      </c>
      <c r="B18" s="31" t="s">
        <v>17</v>
      </c>
      <c r="D18" s="79"/>
      <c r="E18" s="79">
        <v>1E-3</v>
      </c>
      <c r="F18" s="80">
        <v>2.9999999999999997E-4</v>
      </c>
      <c r="G18" s="81">
        <v>8.0000000000000004E-4</v>
      </c>
      <c r="H18" s="80">
        <v>1.6999999999999999E-3</v>
      </c>
      <c r="I18" s="80">
        <v>1.2999999999999999E-3</v>
      </c>
      <c r="J18" s="80">
        <v>1.1999999999999999E-3</v>
      </c>
      <c r="K18" s="79">
        <v>3.5999999999999999E-3</v>
      </c>
      <c r="L18" s="80">
        <v>1E-3</v>
      </c>
      <c r="M18" s="81">
        <v>2E-3</v>
      </c>
      <c r="N18" s="73">
        <v>4.7999999999999996E-3</v>
      </c>
      <c r="O18" s="74">
        <v>5.9999999999999995E-4</v>
      </c>
      <c r="P18" s="75">
        <v>3.7000000000000002E-3</v>
      </c>
      <c r="Q18" s="76">
        <v>8.0000000000000004E-4</v>
      </c>
      <c r="R18" s="75">
        <v>5.1999999999999998E-3</v>
      </c>
      <c r="S18" s="76">
        <v>8.9999999999999998E-4</v>
      </c>
      <c r="T18" s="77">
        <v>9.7000000000000003E-3</v>
      </c>
      <c r="U18" s="78">
        <v>3.0000000000000001E-3</v>
      </c>
      <c r="V18" s="77">
        <v>1.24E-2</v>
      </c>
      <c r="W18" s="78">
        <v>3.8999999999999998E-3</v>
      </c>
      <c r="X18" s="77">
        <v>1.3299999999999999E-2</v>
      </c>
      <c r="Y18" s="78">
        <v>5.0000000000000001E-3</v>
      </c>
      <c r="Z18" s="77">
        <v>1.26E-2</v>
      </c>
      <c r="AA18" s="78">
        <v>2.7000000000000001E-3</v>
      </c>
    </row>
    <row r="19" spans="1:27" x14ac:dyDescent="0.3">
      <c r="A19">
        <v>5</v>
      </c>
      <c r="B19" s="31" t="s">
        <v>18</v>
      </c>
      <c r="D19" s="79"/>
      <c r="E19" s="79">
        <v>1.0800000000000001E-2</v>
      </c>
      <c r="F19" s="80">
        <v>2.0999999999999999E-3</v>
      </c>
      <c r="G19" s="81">
        <v>5.1999999999999998E-3</v>
      </c>
      <c r="H19" s="80">
        <v>1.11E-2</v>
      </c>
      <c r="I19" s="80">
        <v>2.3E-3</v>
      </c>
      <c r="J19" s="80">
        <v>5.8999999999999999E-3</v>
      </c>
      <c r="K19" s="79">
        <v>1.21E-2</v>
      </c>
      <c r="L19" s="80">
        <v>2.8000000000000004E-3</v>
      </c>
      <c r="M19" s="81">
        <v>4.4000000000000003E-3</v>
      </c>
      <c r="N19" s="73">
        <v>1.3500000000000002E-2</v>
      </c>
      <c r="O19" s="74">
        <v>2.5999999999999999E-3</v>
      </c>
      <c r="P19" s="75">
        <v>8.6999999999999994E-3</v>
      </c>
      <c r="Q19" s="76">
        <v>2.5000000000000001E-3</v>
      </c>
      <c r="R19" s="75">
        <v>7.9000000000000008E-3</v>
      </c>
      <c r="S19" s="76">
        <v>2.7000000000000001E-3</v>
      </c>
      <c r="T19" s="77">
        <v>8.3999999999999995E-3</v>
      </c>
      <c r="U19" s="78">
        <v>4.8999999999999998E-3</v>
      </c>
      <c r="V19" s="77">
        <v>7.7999999999999996E-3</v>
      </c>
      <c r="W19" s="78">
        <v>4.4000000000000003E-3</v>
      </c>
      <c r="X19" s="77">
        <v>7.0000000000000001E-3</v>
      </c>
      <c r="Y19" s="78">
        <v>3.5999999999999999E-3</v>
      </c>
      <c r="Z19" s="77">
        <v>8.6E-3</v>
      </c>
      <c r="AA19" s="78">
        <v>3.2000000000000002E-3</v>
      </c>
    </row>
    <row r="20" spans="1:27" x14ac:dyDescent="0.3">
      <c r="A20">
        <v>6</v>
      </c>
      <c r="B20" s="31" t="s">
        <v>19</v>
      </c>
      <c r="D20" s="79"/>
      <c r="E20" s="79">
        <v>7.6E-3</v>
      </c>
      <c r="F20" s="80">
        <v>3.7000000000000002E-3</v>
      </c>
      <c r="G20" s="81">
        <v>5.7999999999999996E-3</v>
      </c>
      <c r="H20" s="80">
        <v>6.7000000000000002E-3</v>
      </c>
      <c r="I20" s="80">
        <v>2.0999999999999999E-3</v>
      </c>
      <c r="J20" s="80">
        <v>6.1999999999999998E-3</v>
      </c>
      <c r="K20" s="79">
        <v>6.8999999999999999E-3</v>
      </c>
      <c r="L20" s="80">
        <v>4.3E-3</v>
      </c>
      <c r="M20" s="81">
        <v>5.0000000000000001E-3</v>
      </c>
      <c r="N20" s="73">
        <v>1.1200000000000002E-2</v>
      </c>
      <c r="O20" s="74">
        <v>2E-3</v>
      </c>
      <c r="P20" s="75">
        <v>8.1000000000000013E-3</v>
      </c>
      <c r="Q20" s="76">
        <v>3.0000000000000001E-3</v>
      </c>
      <c r="R20" s="75">
        <v>6.5000000000000006E-3</v>
      </c>
      <c r="S20" s="76">
        <v>1.8E-3</v>
      </c>
      <c r="T20" s="77">
        <v>6.6E-3</v>
      </c>
      <c r="U20" s="78">
        <v>2E-3</v>
      </c>
      <c r="V20" s="77">
        <v>6.1000000000000004E-3</v>
      </c>
      <c r="W20" s="78">
        <v>2.5000000000000001E-3</v>
      </c>
      <c r="X20" s="77">
        <v>5.3E-3</v>
      </c>
      <c r="Y20" s="78">
        <v>3.0999999999999999E-3</v>
      </c>
      <c r="Z20" s="77">
        <v>5.0000000000000001E-3</v>
      </c>
      <c r="AA20" s="78">
        <v>2.8999999999999998E-3</v>
      </c>
    </row>
    <row r="21" spans="1:27" x14ac:dyDescent="0.3">
      <c r="A21">
        <v>7</v>
      </c>
      <c r="B21" s="31" t="s">
        <v>20</v>
      </c>
      <c r="D21" s="79"/>
      <c r="E21" s="79">
        <v>5.1999999999999998E-3</v>
      </c>
      <c r="F21" s="80">
        <v>2.5999999999999999E-3</v>
      </c>
      <c r="G21" s="81">
        <v>5.7999999999999996E-3</v>
      </c>
      <c r="H21" s="80">
        <v>5.4999999999999997E-3</v>
      </c>
      <c r="I21" s="80">
        <v>3.8E-3</v>
      </c>
      <c r="J21" s="80">
        <v>5.4000000000000003E-3</v>
      </c>
      <c r="K21" s="79">
        <v>5.5000000000000005E-3</v>
      </c>
      <c r="L21" s="80">
        <v>3.7000000000000002E-3</v>
      </c>
      <c r="M21" s="81">
        <v>4.7999999999999996E-3</v>
      </c>
      <c r="N21" s="73">
        <v>8.6999999999999994E-3</v>
      </c>
      <c r="O21" s="74">
        <v>3.7000000000000002E-3</v>
      </c>
      <c r="P21" s="75">
        <v>8.8000000000000005E-3</v>
      </c>
      <c r="Q21" s="76">
        <v>2.7000000000000001E-3</v>
      </c>
      <c r="R21" s="75">
        <v>7.4000000000000003E-3</v>
      </c>
      <c r="S21" s="76">
        <v>2.8000000000000004E-3</v>
      </c>
      <c r="T21" s="77">
        <v>5.4000000000000003E-3</v>
      </c>
      <c r="U21" s="78">
        <v>4.0000000000000001E-3</v>
      </c>
      <c r="V21" s="77">
        <v>6.3E-3</v>
      </c>
      <c r="W21" s="78">
        <v>4.3E-3</v>
      </c>
      <c r="X21" s="77">
        <v>7.9000000000000008E-3</v>
      </c>
      <c r="Y21" s="78">
        <v>4.7999999999999996E-3</v>
      </c>
      <c r="Z21" s="77">
        <v>8.0999999999999996E-3</v>
      </c>
      <c r="AA21" s="78">
        <v>3.5000000000000001E-3</v>
      </c>
    </row>
    <row r="22" spans="1:27" x14ac:dyDescent="0.3">
      <c r="A22">
        <v>8</v>
      </c>
      <c r="B22" s="31" t="s">
        <v>21</v>
      </c>
      <c r="D22" s="79"/>
      <c r="E22" s="79">
        <v>4.8999999999999998E-3</v>
      </c>
      <c r="F22" s="80">
        <v>1.4E-3</v>
      </c>
      <c r="G22" s="81">
        <v>2.7000000000000001E-3</v>
      </c>
      <c r="H22" s="80">
        <v>5.7000000000000002E-3</v>
      </c>
      <c r="I22" s="80">
        <v>2.5000000000000001E-3</v>
      </c>
      <c r="J22" s="80">
        <v>4.8999999999999998E-3</v>
      </c>
      <c r="K22" s="79">
        <v>5.4000000000000003E-3</v>
      </c>
      <c r="L22" s="80">
        <v>4.5000000000000005E-3</v>
      </c>
      <c r="M22" s="81">
        <v>3.7000000000000002E-3</v>
      </c>
      <c r="N22" s="73">
        <v>1.1399999999999999E-2</v>
      </c>
      <c r="O22" s="74">
        <v>2.5999999999999999E-3</v>
      </c>
      <c r="P22" s="75">
        <v>1.1299999999999999E-2</v>
      </c>
      <c r="Q22" s="76">
        <v>4.0999999999999995E-3</v>
      </c>
      <c r="R22" s="75">
        <v>7.9000000000000008E-3</v>
      </c>
      <c r="S22" s="76">
        <v>2.3999999999999998E-3</v>
      </c>
      <c r="T22" s="77">
        <v>5.1999999999999998E-3</v>
      </c>
      <c r="U22" s="78">
        <v>1.6000000000000001E-3</v>
      </c>
      <c r="V22" s="77">
        <v>4.4999999999999997E-3</v>
      </c>
      <c r="W22" s="78">
        <v>2.2000000000000001E-3</v>
      </c>
      <c r="X22" s="77">
        <v>4.7000000000000002E-3</v>
      </c>
      <c r="Y22" s="78">
        <v>3.7000000000000002E-3</v>
      </c>
      <c r="Z22" s="77">
        <v>5.4000000000000003E-3</v>
      </c>
      <c r="AA22" s="78">
        <v>3.3999999999999998E-3</v>
      </c>
    </row>
    <row r="23" spans="1:27" x14ac:dyDescent="0.3">
      <c r="A23">
        <v>9</v>
      </c>
      <c r="B23" s="31" t="s">
        <v>22</v>
      </c>
      <c r="D23" s="79"/>
      <c r="E23" s="79">
        <v>5.3E-3</v>
      </c>
      <c r="F23" s="80">
        <v>3.0999999999999999E-3</v>
      </c>
      <c r="G23" s="81">
        <v>4.7999999999999996E-3</v>
      </c>
      <c r="H23" s="80">
        <v>5.3E-3</v>
      </c>
      <c r="I23" s="80">
        <v>3.0999999999999999E-3</v>
      </c>
      <c r="J23" s="80">
        <v>4.3E-3</v>
      </c>
      <c r="K23" s="79">
        <v>4.5999999999999999E-3</v>
      </c>
      <c r="L23" s="80">
        <v>3.4000000000000002E-3</v>
      </c>
      <c r="M23" s="81">
        <v>4.6999999999999993E-3</v>
      </c>
      <c r="N23" s="73">
        <v>7.4000000000000003E-3</v>
      </c>
      <c r="O23" s="74">
        <v>4.4000000000000003E-3</v>
      </c>
      <c r="P23" s="75">
        <v>7.0999999999999995E-3</v>
      </c>
      <c r="Q23" s="76">
        <v>2.8999999999999998E-3</v>
      </c>
      <c r="R23" s="75">
        <v>6.0999999999999995E-3</v>
      </c>
      <c r="S23" s="76">
        <v>2.5999999999999999E-3</v>
      </c>
      <c r="T23" s="77">
        <v>7.6E-3</v>
      </c>
      <c r="U23" s="78">
        <v>3.8999999999999998E-3</v>
      </c>
      <c r="V23" s="77">
        <v>8.3999999999999995E-3</v>
      </c>
      <c r="W23" s="78">
        <v>4.0000000000000001E-3</v>
      </c>
      <c r="X23" s="77">
        <v>9.1999999999999998E-3</v>
      </c>
      <c r="Y23" s="78">
        <v>4.7999999999999996E-3</v>
      </c>
      <c r="Z23" s="77">
        <v>1.04E-2</v>
      </c>
      <c r="AA23" s="78">
        <v>4.3E-3</v>
      </c>
    </row>
    <row r="24" spans="1:27" x14ac:dyDescent="0.3">
      <c r="A24">
        <v>10</v>
      </c>
      <c r="B24" s="31" t="s">
        <v>23</v>
      </c>
      <c r="D24" s="79"/>
      <c r="E24" s="79">
        <v>3.3E-3</v>
      </c>
      <c r="F24" s="80">
        <v>8.9999999999999998E-4</v>
      </c>
      <c r="G24" s="81">
        <v>1.1999999999999999E-3</v>
      </c>
      <c r="H24" s="80">
        <v>3.2000000000000002E-3</v>
      </c>
      <c r="I24" s="80">
        <v>1.2999999999999999E-3</v>
      </c>
      <c r="J24" s="80">
        <v>2.0999999999999999E-3</v>
      </c>
      <c r="K24" s="79">
        <v>3.2000000000000002E-3</v>
      </c>
      <c r="L24" s="80">
        <v>1.4000000000000002E-3</v>
      </c>
      <c r="M24" s="81">
        <v>2.2000000000000001E-3</v>
      </c>
      <c r="N24" s="73">
        <v>4.6999999999999993E-3</v>
      </c>
      <c r="O24" s="74">
        <v>2.3999999999999998E-3</v>
      </c>
      <c r="P24" s="75">
        <v>4.8999999999999998E-3</v>
      </c>
      <c r="Q24" s="76">
        <v>2.8000000000000004E-3</v>
      </c>
      <c r="R24" s="75">
        <v>4.8999999999999998E-3</v>
      </c>
      <c r="S24" s="76">
        <v>2.8000000000000004E-3</v>
      </c>
      <c r="T24" s="77">
        <v>8.0999999999999996E-3</v>
      </c>
      <c r="U24" s="78">
        <v>3.3E-3</v>
      </c>
      <c r="V24" s="77">
        <v>8.0000000000000002E-3</v>
      </c>
      <c r="W24" s="78">
        <v>3.3E-3</v>
      </c>
      <c r="X24" s="77">
        <v>7.1000000000000004E-3</v>
      </c>
      <c r="Y24" s="78">
        <v>2.8999999999999998E-3</v>
      </c>
      <c r="Z24" s="77">
        <v>7.7000000000000002E-3</v>
      </c>
      <c r="AA24" s="78">
        <v>2.3E-3</v>
      </c>
    </row>
    <row r="25" spans="1:27" x14ac:dyDescent="0.3">
      <c r="A25">
        <v>11</v>
      </c>
      <c r="B25" s="31" t="s">
        <v>24</v>
      </c>
      <c r="D25" s="79"/>
      <c r="E25" s="79">
        <v>2.3999999999999998E-3</v>
      </c>
      <c r="F25" s="80">
        <v>6.9999999999999999E-4</v>
      </c>
      <c r="G25" s="81">
        <v>5.9999999999999995E-4</v>
      </c>
      <c r="H25" s="80">
        <v>2.5999999999999999E-3</v>
      </c>
      <c r="I25" s="80">
        <v>1.2999999999999999E-3</v>
      </c>
      <c r="J25" s="80">
        <v>1E-3</v>
      </c>
      <c r="K25" s="79">
        <v>2.5000000000000001E-3</v>
      </c>
      <c r="L25" s="80">
        <v>1.1999999999999999E-3</v>
      </c>
      <c r="M25" s="81">
        <v>1.4000000000000002E-3</v>
      </c>
      <c r="N25" s="73">
        <v>4.0999999999999995E-3</v>
      </c>
      <c r="O25" s="74">
        <v>3.7000000000000002E-3</v>
      </c>
      <c r="P25" s="75">
        <v>2.7000000000000001E-3</v>
      </c>
      <c r="Q25" s="76">
        <v>5.7999999999999996E-3</v>
      </c>
      <c r="R25" s="75">
        <v>2.8999999999999998E-3</v>
      </c>
      <c r="S25" s="76">
        <v>7.1999999999999998E-3</v>
      </c>
      <c r="T25" s="77">
        <v>3.8999999999999998E-3</v>
      </c>
      <c r="U25" s="78">
        <v>1.8E-3</v>
      </c>
      <c r="V25" s="77">
        <v>5.1000000000000004E-3</v>
      </c>
      <c r="W25" s="78">
        <v>1.6999999999999999E-3</v>
      </c>
      <c r="X25" s="77">
        <v>5.3E-3</v>
      </c>
      <c r="Y25" s="78">
        <v>1.9E-3</v>
      </c>
      <c r="Z25" s="77">
        <v>6.1999999999999998E-3</v>
      </c>
      <c r="AA25" s="78">
        <v>1.6000000000000001E-3</v>
      </c>
    </row>
    <row r="26" spans="1:27" x14ac:dyDescent="0.3">
      <c r="A26">
        <v>12</v>
      </c>
      <c r="B26" s="31" t="s">
        <v>25</v>
      </c>
      <c r="D26" s="79"/>
      <c r="E26" s="79">
        <v>5.1999999999999998E-3</v>
      </c>
      <c r="F26" s="80">
        <v>1.6000000000000001E-3</v>
      </c>
      <c r="G26" s="81">
        <v>3.2000000000000002E-3</v>
      </c>
      <c r="H26" s="80">
        <v>5.5999999999999999E-3</v>
      </c>
      <c r="I26" s="80">
        <v>2.2000000000000001E-3</v>
      </c>
      <c r="J26" s="80">
        <v>3.7000000000000002E-3</v>
      </c>
      <c r="K26" s="79">
        <v>5.6999999999999993E-3</v>
      </c>
      <c r="L26" s="80">
        <v>2.2000000000000001E-3</v>
      </c>
      <c r="M26" s="81">
        <v>3.7000000000000002E-3</v>
      </c>
      <c r="N26" s="73">
        <v>8.199999999999999E-3</v>
      </c>
      <c r="O26" s="74">
        <v>3.3E-3</v>
      </c>
      <c r="P26" s="75">
        <v>7.8000000000000005E-3</v>
      </c>
      <c r="Q26" s="76">
        <v>3.5999999999999999E-3</v>
      </c>
      <c r="R26" s="75">
        <v>7.3000000000000001E-3</v>
      </c>
      <c r="S26" s="76">
        <v>3.4000000000000002E-3</v>
      </c>
      <c r="T26" s="77">
        <v>7.6E-3</v>
      </c>
      <c r="U26" s="78">
        <v>3.3999999999999998E-3</v>
      </c>
      <c r="V26" s="77">
        <v>7.6E-3</v>
      </c>
      <c r="W26" s="78">
        <v>3.5000000000000001E-3</v>
      </c>
      <c r="X26" s="77">
        <v>7.7999999999999996E-3</v>
      </c>
      <c r="Y26" s="78">
        <v>3.7000000000000002E-3</v>
      </c>
      <c r="Z26" s="77">
        <v>8.0000000000000002E-3</v>
      </c>
      <c r="AA26" s="78">
        <v>3.0000000000000001E-3</v>
      </c>
    </row>
    <row r="27" spans="1:27" x14ac:dyDescent="0.3">
      <c r="A27">
        <v>13</v>
      </c>
      <c r="B27" s="31" t="s">
        <v>26</v>
      </c>
      <c r="D27" s="79"/>
      <c r="E27" s="79">
        <v>6.0000000000000001E-3</v>
      </c>
      <c r="F27" s="80">
        <v>2.3999999999999998E-3</v>
      </c>
      <c r="G27" s="81">
        <v>4.5999999999999999E-3</v>
      </c>
      <c r="H27" s="80">
        <v>8.6999999999999994E-3</v>
      </c>
      <c r="I27" s="80">
        <v>4.1000000000000003E-3</v>
      </c>
      <c r="J27" s="80">
        <v>4.8999999999999998E-3</v>
      </c>
      <c r="K27" s="79">
        <v>9.1000000000000004E-3</v>
      </c>
      <c r="L27" s="80">
        <v>4.0000000000000001E-3</v>
      </c>
      <c r="M27" s="81">
        <v>4.3E-3</v>
      </c>
      <c r="N27" s="73">
        <v>1.32E-2</v>
      </c>
      <c r="O27" s="74">
        <v>4.0000000000000001E-3</v>
      </c>
      <c r="P27" s="75">
        <v>1.3100000000000001E-2</v>
      </c>
      <c r="Q27" s="76">
        <v>4.5000000000000005E-3</v>
      </c>
      <c r="R27" s="75">
        <v>1.2E-2</v>
      </c>
      <c r="S27" s="76">
        <v>3.9000000000000003E-3</v>
      </c>
      <c r="T27" s="77">
        <v>1.14E-2</v>
      </c>
      <c r="U27" s="78">
        <v>4.1999999999999997E-3</v>
      </c>
      <c r="V27" s="77">
        <v>1.03E-2</v>
      </c>
      <c r="W27" s="78">
        <v>4.5999999999999999E-3</v>
      </c>
      <c r="X27" s="77">
        <v>1.0699999999999999E-2</v>
      </c>
      <c r="Y27" s="78">
        <v>5.5999999999999999E-3</v>
      </c>
      <c r="Z27" s="77">
        <v>1.15E-2</v>
      </c>
      <c r="AA27" s="78">
        <v>4.7000000000000002E-3</v>
      </c>
    </row>
    <row r="28" spans="1:27" x14ac:dyDescent="0.3">
      <c r="A28">
        <v>14</v>
      </c>
      <c r="B28" s="31" t="s">
        <v>27</v>
      </c>
      <c r="D28" s="79"/>
      <c r="E28" s="79">
        <v>7.4999999999999997E-3</v>
      </c>
      <c r="F28" s="80">
        <v>1.6000000000000001E-3</v>
      </c>
      <c r="G28" s="81">
        <v>2.0999999999999999E-3</v>
      </c>
      <c r="H28" s="80">
        <v>8.2000000000000007E-3</v>
      </c>
      <c r="I28" s="80">
        <v>3.0999999999999999E-3</v>
      </c>
      <c r="J28" s="80">
        <v>2.7000000000000001E-3</v>
      </c>
      <c r="K28" s="79">
        <v>7.3000000000000001E-3</v>
      </c>
      <c r="L28" s="80">
        <v>3.4999999999999996E-3</v>
      </c>
      <c r="M28" s="81">
        <v>3.4999999999999996E-3</v>
      </c>
      <c r="N28" s="73">
        <v>1.1899999999999999E-2</v>
      </c>
      <c r="O28" s="74">
        <v>3.4999999999999996E-3</v>
      </c>
      <c r="P28" s="75">
        <v>1.26E-2</v>
      </c>
      <c r="Q28" s="76">
        <v>3.5999999999999999E-3</v>
      </c>
      <c r="R28" s="75">
        <v>1.15E-2</v>
      </c>
      <c r="S28" s="76">
        <v>3.7000000000000002E-3</v>
      </c>
      <c r="T28" s="77">
        <v>1.1900000000000001E-2</v>
      </c>
      <c r="U28" s="78">
        <v>1.2999999999999999E-3</v>
      </c>
      <c r="V28" s="77">
        <v>1.14E-2</v>
      </c>
      <c r="W28" s="78">
        <v>1.6999999999999999E-3</v>
      </c>
      <c r="X28" s="77">
        <v>1.06E-2</v>
      </c>
      <c r="Y28" s="78">
        <v>3.0999999999999999E-3</v>
      </c>
      <c r="Z28" s="77">
        <v>1.0800000000000001E-2</v>
      </c>
      <c r="AA28" s="78">
        <v>4.1999999999999997E-3</v>
      </c>
    </row>
    <row r="29" spans="1:27" x14ac:dyDescent="0.3">
      <c r="A29">
        <v>15</v>
      </c>
      <c r="B29" s="31" t="s">
        <v>28</v>
      </c>
      <c r="D29" s="79"/>
      <c r="E29" s="79">
        <v>1.1900000000000001E-2</v>
      </c>
      <c r="F29" s="80">
        <v>3.3999999999999998E-3</v>
      </c>
      <c r="G29" s="81">
        <v>6.0000000000000001E-3</v>
      </c>
      <c r="H29" s="80">
        <v>1.2800000000000001E-2</v>
      </c>
      <c r="I29" s="80">
        <v>3.8E-3</v>
      </c>
      <c r="J29" s="80">
        <v>7.6E-3</v>
      </c>
      <c r="K29" s="79">
        <v>1.09E-2</v>
      </c>
      <c r="L29" s="80">
        <v>4.0000000000000001E-3</v>
      </c>
      <c r="M29" s="81">
        <v>6.3E-3</v>
      </c>
      <c r="N29" s="73">
        <v>1.47E-2</v>
      </c>
      <c r="O29" s="74">
        <v>4.6999999999999993E-3</v>
      </c>
      <c r="P29" s="75">
        <v>1.5100000000000001E-2</v>
      </c>
      <c r="Q29" s="76">
        <v>3.5999999999999999E-3</v>
      </c>
      <c r="R29" s="75">
        <v>1.32E-2</v>
      </c>
      <c r="S29" s="76">
        <v>3.4000000000000002E-3</v>
      </c>
      <c r="T29" s="77">
        <v>1.29E-2</v>
      </c>
      <c r="U29" s="78">
        <v>5.4000000000000003E-3</v>
      </c>
      <c r="V29" s="77">
        <v>1.11E-2</v>
      </c>
      <c r="W29" s="78">
        <v>5.1999999999999998E-3</v>
      </c>
      <c r="X29" s="77">
        <v>1.12E-2</v>
      </c>
      <c r="Y29" s="78">
        <v>5.1000000000000004E-3</v>
      </c>
      <c r="Z29" s="77">
        <v>1.15E-2</v>
      </c>
      <c r="AA29" s="78">
        <v>4.4000000000000003E-3</v>
      </c>
    </row>
    <row r="30" spans="1:27" x14ac:dyDescent="0.3">
      <c r="A30">
        <v>16</v>
      </c>
      <c r="B30" s="31" t="s">
        <v>29</v>
      </c>
      <c r="D30" s="79"/>
      <c r="E30" s="79">
        <v>1.01E-2</v>
      </c>
      <c r="F30" s="80">
        <v>2.3999999999999998E-3</v>
      </c>
      <c r="G30" s="81">
        <v>3.3999999999999998E-3</v>
      </c>
      <c r="H30" s="80">
        <v>1.06E-2</v>
      </c>
      <c r="I30" s="80">
        <v>2.8E-3</v>
      </c>
      <c r="J30" s="80">
        <v>4.3E-3</v>
      </c>
      <c r="K30" s="79">
        <v>8.199999999999999E-3</v>
      </c>
      <c r="L30" s="80">
        <v>3.0000000000000001E-3</v>
      </c>
      <c r="M30" s="81">
        <v>5.1000000000000004E-3</v>
      </c>
      <c r="N30" s="73">
        <v>9.4999999999999998E-3</v>
      </c>
      <c r="O30" s="74">
        <v>5.3E-3</v>
      </c>
      <c r="P30" s="75">
        <v>9.300000000000001E-3</v>
      </c>
      <c r="Q30" s="76">
        <v>4.7999999999999996E-3</v>
      </c>
      <c r="R30" s="75">
        <v>8.6E-3</v>
      </c>
      <c r="S30" s="76">
        <v>5.4000000000000003E-3</v>
      </c>
      <c r="T30" s="77">
        <v>1.37E-2</v>
      </c>
      <c r="U30" s="78">
        <v>6.4999999999999997E-3</v>
      </c>
      <c r="V30" s="77">
        <v>1.37E-2</v>
      </c>
      <c r="W30" s="78">
        <v>6.6E-3</v>
      </c>
      <c r="X30" s="77">
        <v>1.3299999999999999E-2</v>
      </c>
      <c r="Y30" s="78">
        <v>5.5999999999999999E-3</v>
      </c>
      <c r="Z30" s="77">
        <v>1.47E-2</v>
      </c>
      <c r="AA30" s="78">
        <v>4.4999999999999997E-3</v>
      </c>
    </row>
    <row r="31" spans="1:27" x14ac:dyDescent="0.3">
      <c r="A31">
        <v>17</v>
      </c>
      <c r="B31" s="31" t="s">
        <v>30</v>
      </c>
      <c r="D31" s="79"/>
      <c r="E31" s="79">
        <v>5.5999999999999999E-3</v>
      </c>
      <c r="F31" s="80">
        <v>2.3999999999999998E-3</v>
      </c>
      <c r="G31" s="81">
        <v>5.5999999999999999E-3</v>
      </c>
      <c r="H31" s="80">
        <v>5.4999999999999997E-3</v>
      </c>
      <c r="I31" s="80">
        <v>3.2000000000000002E-3</v>
      </c>
      <c r="J31" s="80">
        <v>5.4000000000000003E-3</v>
      </c>
      <c r="K31" s="79">
        <v>5.4000000000000003E-3</v>
      </c>
      <c r="L31" s="80">
        <v>3.4999999999999996E-3</v>
      </c>
      <c r="M31" s="81">
        <v>5.0000000000000001E-3</v>
      </c>
      <c r="N31" s="73">
        <v>8.6999999999999994E-3</v>
      </c>
      <c r="O31" s="74">
        <v>4.4000000000000003E-3</v>
      </c>
      <c r="P31" s="75">
        <v>8.6E-3</v>
      </c>
      <c r="Q31" s="76">
        <v>4.7999999999999996E-3</v>
      </c>
      <c r="R31" s="75">
        <v>8.199999999999999E-3</v>
      </c>
      <c r="S31" s="76">
        <v>4.4000000000000003E-3</v>
      </c>
      <c r="T31" s="77">
        <v>8.3000000000000001E-3</v>
      </c>
      <c r="U31" s="78">
        <v>4.7999999999999996E-3</v>
      </c>
      <c r="V31" s="77">
        <v>8.6E-3</v>
      </c>
      <c r="W31" s="78">
        <v>5.1999999999999998E-3</v>
      </c>
      <c r="X31" s="77">
        <v>9.1999999999999998E-3</v>
      </c>
      <c r="Y31" s="78">
        <v>6.1000000000000004E-3</v>
      </c>
      <c r="Z31" s="77">
        <v>9.9000000000000008E-3</v>
      </c>
      <c r="AA31" s="78">
        <v>4.7999999999999996E-3</v>
      </c>
    </row>
    <row r="32" spans="1:27" x14ac:dyDescent="0.3">
      <c r="A32">
        <v>18</v>
      </c>
      <c r="B32" s="31" t="s">
        <v>31</v>
      </c>
      <c r="D32" s="79"/>
      <c r="E32" s="79">
        <v>1.77E-2</v>
      </c>
      <c r="F32" s="80">
        <v>4.4999999999999997E-3</v>
      </c>
      <c r="G32" s="81">
        <v>8.2000000000000007E-3</v>
      </c>
      <c r="H32" s="80">
        <v>1.32E-2</v>
      </c>
      <c r="I32" s="80">
        <v>5.5999999999999999E-3</v>
      </c>
      <c r="J32" s="80">
        <v>9.4000000000000004E-3</v>
      </c>
      <c r="K32" s="79">
        <v>1.3999999999999999E-2</v>
      </c>
      <c r="L32" s="80">
        <v>6.0000000000000001E-3</v>
      </c>
      <c r="M32" s="81">
        <v>8.8000000000000005E-3</v>
      </c>
      <c r="N32" s="73">
        <v>2.2700000000000001E-2</v>
      </c>
      <c r="O32" s="74">
        <v>7.4999999999999997E-3</v>
      </c>
      <c r="P32" s="75">
        <v>2.0499999999999997E-2</v>
      </c>
      <c r="Q32" s="76">
        <v>8.5000000000000006E-3</v>
      </c>
      <c r="R32" s="75">
        <v>2.12E-2</v>
      </c>
      <c r="S32" s="76">
        <v>7.0999999999999995E-3</v>
      </c>
      <c r="T32" s="77">
        <v>2.1600000000000001E-2</v>
      </c>
      <c r="U32" s="78">
        <v>8.8000000000000005E-3</v>
      </c>
      <c r="V32" s="77">
        <v>2.1999999999999999E-2</v>
      </c>
      <c r="W32" s="78">
        <v>9.5999999999999992E-3</v>
      </c>
      <c r="X32" s="77">
        <v>2.3800000000000002E-2</v>
      </c>
      <c r="Y32" s="78">
        <v>1.14E-2</v>
      </c>
      <c r="Z32" s="77">
        <v>2.5399999999999999E-2</v>
      </c>
      <c r="AA32" s="78">
        <v>9.4999999999999998E-3</v>
      </c>
    </row>
    <row r="33" spans="1:27" x14ac:dyDescent="0.3">
      <c r="A33">
        <v>19</v>
      </c>
      <c r="B33" s="31" t="s">
        <v>32</v>
      </c>
      <c r="D33" s="79"/>
      <c r="E33" s="79">
        <v>7.9000000000000008E-3</v>
      </c>
      <c r="F33" s="80">
        <v>2E-3</v>
      </c>
      <c r="G33" s="81">
        <v>3.8E-3</v>
      </c>
      <c r="H33" s="80">
        <v>7.4000000000000003E-3</v>
      </c>
      <c r="I33" s="80">
        <v>2.8E-3</v>
      </c>
      <c r="J33" s="80">
        <v>3.8999999999999998E-3</v>
      </c>
      <c r="K33" s="79">
        <v>6.0000000000000001E-3</v>
      </c>
      <c r="L33" s="80">
        <v>2.7000000000000001E-3</v>
      </c>
      <c r="M33" s="81">
        <v>4.0999999999999995E-3</v>
      </c>
      <c r="N33" s="73">
        <v>8.6E-3</v>
      </c>
      <c r="O33" s="74">
        <v>3.3E-3</v>
      </c>
      <c r="P33" s="75">
        <v>9.8999999999999991E-3</v>
      </c>
      <c r="Q33" s="76">
        <v>4.0999999999999995E-3</v>
      </c>
      <c r="R33" s="75">
        <v>8.3000000000000001E-3</v>
      </c>
      <c r="S33" s="76">
        <v>3.9000000000000003E-3</v>
      </c>
      <c r="T33" s="77">
        <v>9.1999999999999998E-3</v>
      </c>
      <c r="U33" s="78">
        <v>6.7000000000000002E-3</v>
      </c>
      <c r="V33" s="77">
        <v>1.2999999999999999E-2</v>
      </c>
      <c r="W33" s="78">
        <v>6.1000000000000004E-3</v>
      </c>
      <c r="X33" s="77">
        <v>8.3000000000000001E-3</v>
      </c>
      <c r="Y33" s="78">
        <v>2.7000000000000001E-3</v>
      </c>
      <c r="Z33" s="77">
        <v>9.1999999999999998E-3</v>
      </c>
      <c r="AA33" s="78">
        <v>3.7000000000000002E-3</v>
      </c>
    </row>
    <row r="34" spans="1:27" x14ac:dyDescent="0.3">
      <c r="A34">
        <v>20</v>
      </c>
      <c r="B34" s="31" t="s">
        <v>33</v>
      </c>
      <c r="D34" s="79"/>
      <c r="E34" s="79">
        <v>3.7000000000000002E-3</v>
      </c>
      <c r="F34" s="80">
        <v>1.6999999999999999E-3</v>
      </c>
      <c r="G34" s="81">
        <v>3.0000000000000001E-3</v>
      </c>
      <c r="H34" s="80">
        <v>4.1000000000000003E-3</v>
      </c>
      <c r="I34" s="80">
        <v>2.3999999999999998E-3</v>
      </c>
      <c r="J34" s="80">
        <v>4.4999999999999997E-3</v>
      </c>
      <c r="K34" s="79">
        <v>4.0000000000000001E-3</v>
      </c>
      <c r="L34" s="80">
        <v>2.3E-3</v>
      </c>
      <c r="M34" s="81">
        <v>5.6999999999999993E-3</v>
      </c>
      <c r="N34" s="73">
        <v>6.6E-3</v>
      </c>
      <c r="O34" s="74">
        <v>7.3000000000000001E-3</v>
      </c>
      <c r="P34" s="75">
        <v>6.0000000000000001E-3</v>
      </c>
      <c r="Q34" s="76">
        <v>1.0200000000000001E-2</v>
      </c>
      <c r="R34" s="75">
        <v>5.8999999999999999E-3</v>
      </c>
      <c r="S34" s="76">
        <v>9.8999999999999991E-3</v>
      </c>
      <c r="T34" s="77">
        <v>6.4000000000000003E-3</v>
      </c>
      <c r="U34" s="78">
        <v>3.5000000000000001E-3</v>
      </c>
      <c r="V34" s="77">
        <v>6.4000000000000003E-3</v>
      </c>
      <c r="W34" s="78">
        <v>4.0000000000000001E-3</v>
      </c>
      <c r="X34" s="77">
        <v>6.7999999999999996E-3</v>
      </c>
      <c r="Y34" s="78">
        <v>4.7999999999999996E-3</v>
      </c>
      <c r="Z34" s="77">
        <v>7.1000000000000004E-3</v>
      </c>
      <c r="AA34" s="78">
        <v>3.5999999999999999E-3</v>
      </c>
    </row>
    <row r="35" spans="1:27" x14ac:dyDescent="0.3">
      <c r="A35">
        <v>21</v>
      </c>
      <c r="B35" s="31" t="s">
        <v>34</v>
      </c>
      <c r="D35" s="79"/>
      <c r="E35" s="79">
        <v>7.6E-3</v>
      </c>
      <c r="F35" s="80">
        <v>2.7000000000000001E-3</v>
      </c>
      <c r="G35" s="81">
        <v>2.8999999999999998E-3</v>
      </c>
      <c r="H35" s="80">
        <v>8.3999999999999995E-3</v>
      </c>
      <c r="I35" s="80">
        <v>3.3E-3</v>
      </c>
      <c r="J35" s="80">
        <v>3.7000000000000002E-3</v>
      </c>
      <c r="K35" s="79">
        <v>6.7000000000000002E-3</v>
      </c>
      <c r="L35" s="80">
        <v>2.3999999999999998E-3</v>
      </c>
      <c r="M35" s="81">
        <v>8.5000000000000006E-3</v>
      </c>
      <c r="N35" s="73">
        <v>7.1999999999999998E-3</v>
      </c>
      <c r="O35" s="74">
        <v>9.1000000000000004E-3</v>
      </c>
      <c r="P35" s="75">
        <v>8.3999999999999995E-3</v>
      </c>
      <c r="Q35" s="76">
        <v>5.8999999999999999E-3</v>
      </c>
      <c r="R35" s="75">
        <v>8.8000000000000005E-3</v>
      </c>
      <c r="S35" s="76">
        <v>5.5000000000000005E-3</v>
      </c>
      <c r="T35" s="77">
        <v>1.4999999999999999E-2</v>
      </c>
      <c r="U35" s="78">
        <v>3.3E-3</v>
      </c>
      <c r="V35" s="77">
        <v>1.7899999999999999E-2</v>
      </c>
      <c r="W35" s="78">
        <v>3.5000000000000001E-3</v>
      </c>
      <c r="X35" s="77">
        <v>2.2200000000000001E-2</v>
      </c>
      <c r="Y35" s="78">
        <v>5.1999999999999998E-3</v>
      </c>
      <c r="Z35" s="77">
        <v>2.41E-2</v>
      </c>
      <c r="AA35" s="78">
        <v>4.7999999999999996E-3</v>
      </c>
    </row>
    <row r="36" spans="1:27" x14ac:dyDescent="0.3">
      <c r="A36">
        <v>22</v>
      </c>
      <c r="B36" s="31" t="s">
        <v>35</v>
      </c>
      <c r="D36" s="79"/>
      <c r="E36" s="79">
        <v>7.6E-3</v>
      </c>
      <c r="F36" s="80">
        <v>1.4E-3</v>
      </c>
      <c r="G36" s="81">
        <v>4.4999999999999997E-3</v>
      </c>
      <c r="H36" s="80">
        <v>3.5999999999999999E-3</v>
      </c>
      <c r="I36" s="80">
        <v>2.3E-3</v>
      </c>
      <c r="J36" s="80">
        <v>4.4999999999999997E-3</v>
      </c>
      <c r="K36" s="79">
        <v>3.4000000000000002E-3</v>
      </c>
      <c r="L36" s="80">
        <v>2.5000000000000001E-3</v>
      </c>
      <c r="M36" s="81">
        <v>4.7999999999999996E-3</v>
      </c>
      <c r="N36" s="73">
        <v>5.5000000000000005E-3</v>
      </c>
      <c r="O36" s="74">
        <v>4.0000000000000001E-3</v>
      </c>
      <c r="P36" s="75">
        <v>6.8999999999999999E-3</v>
      </c>
      <c r="Q36" s="76">
        <v>3.2000000000000002E-3</v>
      </c>
      <c r="R36" s="75">
        <v>6.4000000000000003E-3</v>
      </c>
      <c r="S36" s="76">
        <v>3.9000000000000003E-3</v>
      </c>
      <c r="T36" s="77">
        <v>4.5999999999999999E-3</v>
      </c>
      <c r="U36" s="78">
        <v>5.5999999999999999E-3</v>
      </c>
      <c r="V36" s="77">
        <v>5.8999999999999999E-3</v>
      </c>
      <c r="W36" s="78">
        <v>5.3E-3</v>
      </c>
      <c r="X36" s="77">
        <v>7.1999999999999998E-3</v>
      </c>
      <c r="Y36" s="78">
        <v>5.5999999999999999E-3</v>
      </c>
      <c r="Z36" s="77">
        <v>8.0000000000000002E-3</v>
      </c>
      <c r="AA36" s="78">
        <v>4.5999999999999999E-3</v>
      </c>
    </row>
    <row r="37" spans="1:27" x14ac:dyDescent="0.3">
      <c r="A37">
        <v>23</v>
      </c>
      <c r="B37" s="31" t="s">
        <v>36</v>
      </c>
      <c r="D37" s="79"/>
      <c r="E37" s="79">
        <v>5.1000000000000004E-3</v>
      </c>
      <c r="F37" s="80">
        <v>1.6999999999999999E-3</v>
      </c>
      <c r="G37" s="81">
        <v>2E-3</v>
      </c>
      <c r="H37" s="80">
        <v>6.3E-3</v>
      </c>
      <c r="I37" s="80">
        <v>0</v>
      </c>
      <c r="J37" s="80">
        <v>2.8E-3</v>
      </c>
      <c r="K37" s="79">
        <v>5.5000000000000005E-3</v>
      </c>
      <c r="L37" s="80">
        <v>2.3E-3</v>
      </c>
      <c r="M37" s="81">
        <v>7.000000000000001E-4</v>
      </c>
      <c r="N37" s="73">
        <v>5.8999999999999999E-3</v>
      </c>
      <c r="O37" s="74">
        <v>2.0999999999999999E-3</v>
      </c>
      <c r="P37" s="75">
        <v>6.5000000000000006E-3</v>
      </c>
      <c r="Q37" s="76">
        <v>3.8E-3</v>
      </c>
      <c r="R37" s="75">
        <v>6.0999999999999995E-3</v>
      </c>
      <c r="S37" s="76">
        <v>6.8999999999999999E-3</v>
      </c>
      <c r="T37" s="77">
        <v>7.1000000000000004E-3</v>
      </c>
      <c r="U37" s="78">
        <v>3.3E-3</v>
      </c>
      <c r="V37" s="77">
        <v>9.7999999999999997E-3</v>
      </c>
      <c r="W37" s="78">
        <v>2.5000000000000001E-3</v>
      </c>
      <c r="X37" s="77">
        <v>1.0999999999999999E-2</v>
      </c>
      <c r="Y37" s="78">
        <v>2E-3</v>
      </c>
      <c r="Z37" s="77">
        <v>0.01</v>
      </c>
      <c r="AA37" s="78">
        <v>1.6999999999999999E-3</v>
      </c>
    </row>
    <row r="38" spans="1:27" x14ac:dyDescent="0.3">
      <c r="A38">
        <v>24</v>
      </c>
      <c r="B38" s="31" t="s">
        <v>37</v>
      </c>
      <c r="D38" s="79"/>
      <c r="E38" s="79">
        <v>9.4999999999999998E-3</v>
      </c>
      <c r="F38" s="80">
        <v>8.9999999999999998E-4</v>
      </c>
      <c r="G38" s="81">
        <v>2E-3</v>
      </c>
      <c r="H38" s="80">
        <v>4.7000000000000002E-3</v>
      </c>
      <c r="I38" s="80">
        <v>1.1000000000000001E-3</v>
      </c>
      <c r="J38" s="80">
        <v>2.8E-3</v>
      </c>
      <c r="K38" s="79">
        <v>4.6999999999999993E-3</v>
      </c>
      <c r="L38" s="80">
        <v>5.9999999999999995E-4</v>
      </c>
      <c r="M38" s="81">
        <v>2.8999999999999998E-3</v>
      </c>
      <c r="N38" s="73">
        <v>4.5999999999999999E-3</v>
      </c>
      <c r="O38" s="74">
        <v>4.4000000000000003E-3</v>
      </c>
      <c r="P38" s="75">
        <v>3.4000000000000002E-3</v>
      </c>
      <c r="Q38" s="76">
        <v>6.3E-3</v>
      </c>
      <c r="R38" s="75">
        <v>4.0999999999999995E-3</v>
      </c>
      <c r="S38" s="76">
        <v>4.5999999999999999E-3</v>
      </c>
      <c r="T38" s="77">
        <v>4.7999999999999996E-3</v>
      </c>
      <c r="U38" s="78">
        <v>2.8E-3</v>
      </c>
      <c r="V38" s="77">
        <v>3.3999999999999998E-3</v>
      </c>
      <c r="W38" s="78">
        <v>2.7000000000000001E-3</v>
      </c>
      <c r="X38" s="77">
        <v>2.5000000000000001E-3</v>
      </c>
      <c r="Y38" s="78">
        <v>2.0999999999999999E-3</v>
      </c>
      <c r="Z38" s="77">
        <v>3.0000000000000001E-3</v>
      </c>
      <c r="AA38" s="78">
        <v>1.6000000000000001E-3</v>
      </c>
    </row>
    <row r="39" spans="1:27" x14ac:dyDescent="0.3">
      <c r="A39">
        <v>25</v>
      </c>
      <c r="B39" s="31" t="s">
        <v>38</v>
      </c>
      <c r="D39" s="79"/>
      <c r="E39" s="79">
        <v>2.3999999999999998E-3</v>
      </c>
      <c r="F39" s="80">
        <v>5.9999999999999995E-4</v>
      </c>
      <c r="G39" s="81">
        <v>2.0000000000000001E-4</v>
      </c>
      <c r="H39" s="80">
        <v>7.7999999999999996E-3</v>
      </c>
      <c r="I39" s="80">
        <v>5.9999999999999995E-4</v>
      </c>
      <c r="J39" s="80">
        <v>1.8E-3</v>
      </c>
      <c r="K39" s="79">
        <v>8.6E-3</v>
      </c>
      <c r="L39" s="80">
        <v>4.0000000000000002E-4</v>
      </c>
      <c r="M39" s="81">
        <v>5.1000000000000004E-3</v>
      </c>
      <c r="N39" s="73">
        <v>1.6399999999999998E-2</v>
      </c>
      <c r="O39" s="74">
        <v>4.6999999999999993E-3</v>
      </c>
      <c r="P39" s="75">
        <v>1.55E-2</v>
      </c>
      <c r="Q39" s="76">
        <v>6.3E-3</v>
      </c>
      <c r="R39" s="75">
        <v>1.5300000000000001E-2</v>
      </c>
      <c r="S39" s="76">
        <v>6.8000000000000005E-3</v>
      </c>
      <c r="T39" s="77">
        <v>7.4999999999999997E-3</v>
      </c>
      <c r="U39" s="78">
        <v>5.1000000000000004E-3</v>
      </c>
      <c r="V39" s="77">
        <v>7.4000000000000003E-3</v>
      </c>
      <c r="W39" s="78">
        <v>5.4999999999999997E-3</v>
      </c>
      <c r="X39" s="77">
        <v>8.0000000000000002E-3</v>
      </c>
      <c r="Y39" s="78">
        <v>6.4999999999999997E-3</v>
      </c>
      <c r="Z39" s="77">
        <v>8.5000000000000006E-3</v>
      </c>
      <c r="AA39" s="78">
        <v>5.1000000000000004E-3</v>
      </c>
    </row>
    <row r="40" spans="1:27" x14ac:dyDescent="0.3">
      <c r="A40">
        <v>26</v>
      </c>
      <c r="B40" s="31" t="s">
        <v>39</v>
      </c>
      <c r="D40" s="79"/>
      <c r="E40" s="79">
        <v>0.01</v>
      </c>
      <c r="F40" s="80">
        <v>5.9999999999999995E-4</v>
      </c>
      <c r="G40" s="81">
        <v>4.0000000000000002E-4</v>
      </c>
      <c r="H40" s="80">
        <v>4.8999999999999998E-3</v>
      </c>
      <c r="I40" s="80">
        <v>5.9999999999999995E-4</v>
      </c>
      <c r="J40" s="80">
        <v>6.9999999999999999E-4</v>
      </c>
      <c r="K40" s="79">
        <v>4.7999999999999996E-3</v>
      </c>
      <c r="L40" s="80">
        <v>8.9999999999999998E-4</v>
      </c>
      <c r="M40" s="81">
        <v>5.8999999999999999E-3</v>
      </c>
      <c r="N40" s="73">
        <v>8.5000000000000006E-3</v>
      </c>
      <c r="O40" s="74">
        <v>4.6999999999999993E-3</v>
      </c>
      <c r="P40" s="75">
        <v>8.6999999999999994E-3</v>
      </c>
      <c r="Q40" s="76">
        <v>6.3E-3</v>
      </c>
      <c r="R40" s="75">
        <v>8.3999999999999995E-3</v>
      </c>
      <c r="S40" s="76">
        <v>6.8000000000000005E-3</v>
      </c>
      <c r="T40" s="77">
        <v>7.7999999999999996E-3</v>
      </c>
      <c r="U40" s="78">
        <v>5.4000000000000003E-3</v>
      </c>
      <c r="V40" s="77">
        <v>7.7000000000000002E-3</v>
      </c>
      <c r="W40" s="78">
        <v>5.7999999999999996E-3</v>
      </c>
      <c r="X40" s="77">
        <v>8.2000000000000007E-3</v>
      </c>
      <c r="Y40" s="78">
        <v>6.7000000000000002E-3</v>
      </c>
      <c r="Z40" s="77">
        <v>8.9999999999999993E-3</v>
      </c>
      <c r="AA40" s="78">
        <v>5.3E-3</v>
      </c>
    </row>
    <row r="41" spans="1:27" x14ac:dyDescent="0.3">
      <c r="A41">
        <v>27</v>
      </c>
      <c r="B41" s="31" t="s">
        <v>40</v>
      </c>
      <c r="D41" s="79"/>
      <c r="E41" s="79">
        <v>6.1000000000000004E-3</v>
      </c>
      <c r="F41" s="80">
        <v>1.1999999999999999E-3</v>
      </c>
      <c r="G41" s="81">
        <v>2.5000000000000001E-3</v>
      </c>
      <c r="H41" s="80">
        <v>4.8999999999999998E-3</v>
      </c>
      <c r="I41" s="80">
        <v>2.3999999999999998E-3</v>
      </c>
      <c r="J41" s="80">
        <v>4.7999999999999996E-3</v>
      </c>
      <c r="K41" s="79">
        <v>4.7999999999999996E-3</v>
      </c>
      <c r="L41" s="80">
        <v>2.5000000000000001E-3</v>
      </c>
      <c r="M41" s="81">
        <v>5.3E-3</v>
      </c>
      <c r="N41" s="73">
        <v>3.7000000000000002E-3</v>
      </c>
      <c r="O41" s="74">
        <v>3.7000000000000002E-3</v>
      </c>
      <c r="P41" s="75">
        <v>6.0999999999999995E-3</v>
      </c>
      <c r="Q41" s="76">
        <v>3.4000000000000002E-3</v>
      </c>
      <c r="R41" s="75">
        <v>8.1000000000000013E-3</v>
      </c>
      <c r="S41" s="76">
        <v>8.3999999999999995E-3</v>
      </c>
      <c r="T41" s="77">
        <v>7.4000000000000003E-3</v>
      </c>
      <c r="U41" s="78">
        <v>7.4999999999999997E-3</v>
      </c>
      <c r="V41" s="77">
        <v>7.7999999999999996E-3</v>
      </c>
      <c r="W41" s="78">
        <v>8.6E-3</v>
      </c>
      <c r="X41" s="77">
        <v>8.9999999999999993E-3</v>
      </c>
      <c r="Y41" s="78">
        <v>1.1299999999999999E-2</v>
      </c>
      <c r="Z41" s="77">
        <v>1.3899999999999999E-2</v>
      </c>
      <c r="AA41" s="78">
        <v>1.21E-2</v>
      </c>
    </row>
    <row r="42" spans="1:27" x14ac:dyDescent="0.3">
      <c r="A42">
        <v>28</v>
      </c>
      <c r="B42" s="31" t="s">
        <v>41</v>
      </c>
      <c r="D42" s="79"/>
      <c r="E42" s="79">
        <v>6.1000000000000004E-3</v>
      </c>
      <c r="F42" s="80">
        <v>7.0000000000000001E-3</v>
      </c>
      <c r="G42" s="81">
        <v>1.5800000000000002E-2</v>
      </c>
      <c r="H42" s="80">
        <v>9.1000000000000004E-3</v>
      </c>
      <c r="I42" s="80">
        <v>7.9000000000000008E-3</v>
      </c>
      <c r="J42" s="80">
        <v>1.67E-2</v>
      </c>
      <c r="K42" s="79">
        <v>9.4999999999999998E-3</v>
      </c>
      <c r="L42" s="80">
        <v>8.5000000000000006E-3</v>
      </c>
      <c r="M42" s="81">
        <v>1.5700000000000002E-2</v>
      </c>
      <c r="N42" s="73">
        <v>1.78E-2</v>
      </c>
      <c r="O42" s="74">
        <v>1.5100000000000001E-2</v>
      </c>
      <c r="P42" s="75">
        <v>2.35E-2</v>
      </c>
      <c r="Q42" s="76">
        <v>1.5900000000000001E-2</v>
      </c>
      <c r="R42" s="75">
        <v>2.1499999999999998E-2</v>
      </c>
      <c r="S42" s="76">
        <v>1.09E-2</v>
      </c>
      <c r="T42" s="77">
        <v>2.4199999999999999E-2</v>
      </c>
      <c r="U42" s="78">
        <v>1.0500000000000001E-2</v>
      </c>
      <c r="V42" s="77">
        <v>2.3599999999999999E-2</v>
      </c>
      <c r="W42" s="78">
        <v>1.21E-2</v>
      </c>
      <c r="X42" s="77">
        <v>2.2599999999999999E-2</v>
      </c>
      <c r="Y42" s="78">
        <v>1.6199999999999999E-2</v>
      </c>
      <c r="Z42" s="77">
        <v>2.6599999999999999E-2</v>
      </c>
      <c r="AA42" s="78">
        <v>1.3899999999999999E-2</v>
      </c>
    </row>
    <row r="43" spans="1:27" x14ac:dyDescent="0.3">
      <c r="A43">
        <v>29</v>
      </c>
      <c r="B43" s="31" t="s">
        <v>42</v>
      </c>
      <c r="D43" s="79"/>
      <c r="E43" s="79">
        <v>6.4999999999999997E-3</v>
      </c>
      <c r="F43" s="80">
        <v>5.0000000000000001E-4</v>
      </c>
      <c r="G43" s="81">
        <v>1.1999999999999999E-3</v>
      </c>
      <c r="H43" s="80">
        <v>5.3E-3</v>
      </c>
      <c r="I43" s="80">
        <v>1.6000000000000001E-3</v>
      </c>
      <c r="J43" s="80">
        <v>6.0000000000000001E-3</v>
      </c>
      <c r="K43" s="79">
        <v>3.2000000000000002E-3</v>
      </c>
      <c r="L43" s="80">
        <v>1.5E-3</v>
      </c>
      <c r="M43" s="81">
        <v>3.7000000000000002E-3</v>
      </c>
      <c r="N43" s="73">
        <v>4.5000000000000005E-3</v>
      </c>
      <c r="O43" s="74">
        <v>6.1999999999999998E-3</v>
      </c>
      <c r="P43" s="75">
        <v>7.3000000000000001E-3</v>
      </c>
      <c r="Q43" s="76">
        <v>1.18E-2</v>
      </c>
      <c r="R43" s="75">
        <v>8.6E-3</v>
      </c>
      <c r="S43" s="76">
        <v>1.2500000000000001E-2</v>
      </c>
      <c r="T43" s="77">
        <v>8.3000000000000001E-3</v>
      </c>
      <c r="U43" s="78">
        <v>5.3E-3</v>
      </c>
      <c r="V43" s="77">
        <v>8.9999999999999993E-3</v>
      </c>
      <c r="W43" s="78">
        <v>5.8999999999999999E-3</v>
      </c>
      <c r="X43" s="77">
        <v>8.3000000000000001E-3</v>
      </c>
      <c r="Y43" s="78">
        <v>6.1999999999999998E-3</v>
      </c>
      <c r="Z43" s="77">
        <v>8.8999999999999999E-3</v>
      </c>
      <c r="AA43" s="78">
        <v>5.1999999999999998E-3</v>
      </c>
    </row>
    <row r="44" spans="1:27" x14ac:dyDescent="0.3">
      <c r="A44">
        <v>30</v>
      </c>
      <c r="B44" s="31" t="s">
        <v>43</v>
      </c>
      <c r="D44" s="79"/>
      <c r="E44" s="79">
        <v>5.4999999999999997E-3</v>
      </c>
      <c r="F44" s="80">
        <v>3.0000000000000001E-3</v>
      </c>
      <c r="G44" s="81">
        <v>7.3000000000000001E-3</v>
      </c>
      <c r="H44" s="80">
        <v>8.5000000000000006E-3</v>
      </c>
      <c r="I44" s="80">
        <v>7.9000000000000008E-3</v>
      </c>
      <c r="J44" s="80">
        <v>7.7999999999999996E-3</v>
      </c>
      <c r="K44" s="79">
        <v>6.7000000000000002E-3</v>
      </c>
      <c r="L44" s="80">
        <v>5.7999999999999996E-3</v>
      </c>
      <c r="M44" s="81">
        <v>5.8999999999999999E-3</v>
      </c>
      <c r="N44" s="73">
        <v>1.2500000000000001E-2</v>
      </c>
      <c r="O44" s="74">
        <v>5.8999999999999999E-3</v>
      </c>
      <c r="P44" s="75">
        <v>1.1899999999999999E-2</v>
      </c>
      <c r="Q44" s="76">
        <v>6.9999999999999993E-3</v>
      </c>
      <c r="R44" s="75">
        <v>9.8999999999999991E-3</v>
      </c>
      <c r="S44" s="76">
        <v>6.9999999999999993E-3</v>
      </c>
      <c r="T44" s="77">
        <v>1.15E-2</v>
      </c>
      <c r="U44" s="78">
        <v>8.9999999999999993E-3</v>
      </c>
      <c r="V44" s="77">
        <v>1.06E-2</v>
      </c>
      <c r="W44" s="78">
        <v>8.6999999999999994E-3</v>
      </c>
      <c r="X44" s="77">
        <v>1.5100000000000001E-2</v>
      </c>
      <c r="Y44" s="78">
        <v>8.0000000000000002E-3</v>
      </c>
      <c r="Z44" s="77">
        <v>1.8499999999999999E-2</v>
      </c>
      <c r="AA44" s="78">
        <v>6.7999999999999996E-3</v>
      </c>
    </row>
    <row r="45" spans="1:27" x14ac:dyDescent="0.3">
      <c r="A45">
        <v>31</v>
      </c>
      <c r="B45" s="31" t="s">
        <v>44</v>
      </c>
      <c r="D45" s="79"/>
      <c r="E45" s="79">
        <v>4.0000000000000002E-4</v>
      </c>
      <c r="F45" s="80">
        <v>5.9999999999999995E-4</v>
      </c>
      <c r="G45" s="81">
        <v>2.3999999999999998E-3</v>
      </c>
      <c r="H45" s="80">
        <v>1E-3</v>
      </c>
      <c r="I45" s="80">
        <v>1.8E-3</v>
      </c>
      <c r="J45" s="80">
        <v>3.0000000000000001E-3</v>
      </c>
      <c r="K45" s="79">
        <v>1.4000000000000002E-3</v>
      </c>
      <c r="L45" s="80">
        <v>2.3E-3</v>
      </c>
      <c r="M45" s="81">
        <v>5.3E-3</v>
      </c>
      <c r="N45" s="73">
        <v>4.0000000000000001E-3</v>
      </c>
      <c r="O45" s="74">
        <v>5.3E-3</v>
      </c>
      <c r="P45" s="75">
        <v>4.6999999999999993E-3</v>
      </c>
      <c r="Q45" s="76">
        <v>8.1000000000000013E-3</v>
      </c>
      <c r="R45" s="75">
        <v>4.7999999999999996E-3</v>
      </c>
      <c r="S45" s="76">
        <v>7.7000000000000002E-3</v>
      </c>
      <c r="T45" s="77">
        <v>4.1000000000000003E-3</v>
      </c>
      <c r="U45" s="78">
        <v>2.7000000000000001E-3</v>
      </c>
      <c r="V45" s="77">
        <v>4.4000000000000003E-3</v>
      </c>
      <c r="W45" s="78">
        <v>2.7000000000000001E-3</v>
      </c>
      <c r="X45" s="77">
        <v>5.4000000000000003E-3</v>
      </c>
      <c r="Y45" s="78">
        <v>4.3E-3</v>
      </c>
      <c r="Z45" s="77">
        <v>6.1999999999999998E-3</v>
      </c>
      <c r="AA45" s="78">
        <v>4.1999999999999997E-3</v>
      </c>
    </row>
    <row r="46" spans="1:27" x14ac:dyDescent="0.3">
      <c r="A46">
        <v>32</v>
      </c>
      <c r="B46" s="31" t="s">
        <v>45</v>
      </c>
      <c r="D46" s="79"/>
      <c r="E46" s="79">
        <v>5.4999999999999997E-3</v>
      </c>
      <c r="F46" s="80">
        <v>2.3999999999999998E-3</v>
      </c>
      <c r="G46" s="81">
        <v>5.1000000000000004E-3</v>
      </c>
      <c r="H46" s="80">
        <v>5.8999999999999999E-3</v>
      </c>
      <c r="I46" s="80">
        <v>4.0000000000000001E-3</v>
      </c>
      <c r="J46" s="80">
        <v>6.0000000000000001E-3</v>
      </c>
      <c r="K46" s="79">
        <v>5.6000000000000008E-3</v>
      </c>
      <c r="L46" s="80">
        <v>3.9000000000000003E-3</v>
      </c>
      <c r="M46" s="81">
        <v>5.3E-3</v>
      </c>
      <c r="N46" s="73">
        <v>8.8999999999999999E-3</v>
      </c>
      <c r="O46" s="74">
        <v>3.9000000000000003E-3</v>
      </c>
      <c r="P46" s="75">
        <v>8.199999999999999E-3</v>
      </c>
      <c r="Q46" s="76">
        <v>5.6999999999999993E-3</v>
      </c>
      <c r="R46" s="75">
        <v>7.6E-3</v>
      </c>
      <c r="S46" s="76">
        <v>6.3E-3</v>
      </c>
      <c r="T46" s="77">
        <v>7.1999999999999998E-3</v>
      </c>
      <c r="U46" s="78">
        <v>5.4999999999999997E-3</v>
      </c>
      <c r="V46" s="77">
        <v>7.0000000000000001E-3</v>
      </c>
      <c r="W46" s="78">
        <v>5.7999999999999996E-3</v>
      </c>
      <c r="X46" s="77">
        <v>7.7000000000000002E-3</v>
      </c>
      <c r="Y46" s="78">
        <v>6.7999999999999996E-3</v>
      </c>
      <c r="Z46" s="77">
        <v>8.0999999999999996E-3</v>
      </c>
      <c r="AA46" s="78">
        <v>5.3E-3</v>
      </c>
    </row>
    <row r="47" spans="1:27" x14ac:dyDescent="0.3">
      <c r="A47">
        <v>33</v>
      </c>
      <c r="B47" s="31" t="s">
        <v>46</v>
      </c>
      <c r="D47" s="79"/>
      <c r="E47" s="79">
        <v>3.3E-3</v>
      </c>
      <c r="F47" s="80">
        <v>2.5999999999999999E-3</v>
      </c>
      <c r="G47" s="81">
        <v>6.4999999999999997E-3</v>
      </c>
      <c r="H47" s="80">
        <v>3.8999999999999998E-3</v>
      </c>
      <c r="I47" s="80">
        <v>3.7000000000000002E-3</v>
      </c>
      <c r="J47" s="80">
        <v>7.0000000000000001E-3</v>
      </c>
      <c r="K47" s="79">
        <v>4.0000000000000001E-3</v>
      </c>
      <c r="L47" s="80">
        <v>3.9000000000000003E-3</v>
      </c>
      <c r="M47" s="81">
        <v>6.7000000000000002E-3</v>
      </c>
      <c r="N47" s="73">
        <v>7.3000000000000001E-3</v>
      </c>
      <c r="O47" s="74">
        <v>5.5000000000000005E-3</v>
      </c>
      <c r="P47" s="75">
        <v>7.3000000000000001E-3</v>
      </c>
      <c r="Q47" s="76">
        <v>5.6999999999999993E-3</v>
      </c>
      <c r="R47" s="75">
        <v>6.7000000000000002E-3</v>
      </c>
      <c r="S47" s="76">
        <v>5.6000000000000008E-3</v>
      </c>
      <c r="T47" s="77">
        <v>6.3E-3</v>
      </c>
      <c r="U47" s="78">
        <v>6.7000000000000002E-3</v>
      </c>
      <c r="V47" s="77">
        <v>6.4999999999999997E-3</v>
      </c>
      <c r="W47" s="78">
        <v>6.6E-3</v>
      </c>
      <c r="X47" s="77">
        <v>7.7000000000000002E-3</v>
      </c>
      <c r="Y47" s="78">
        <v>8.0000000000000002E-3</v>
      </c>
      <c r="Z47" s="77">
        <v>8.6999999999999994E-3</v>
      </c>
      <c r="AA47" s="78">
        <v>6.3E-3</v>
      </c>
    </row>
    <row r="48" spans="1:27" x14ac:dyDescent="0.3">
      <c r="A48">
        <v>34</v>
      </c>
      <c r="B48" s="31" t="s">
        <v>47</v>
      </c>
      <c r="D48" s="79"/>
      <c r="E48" s="79">
        <v>1.1299999999999999E-2</v>
      </c>
      <c r="F48" s="80">
        <v>3.8E-3</v>
      </c>
      <c r="G48" s="81">
        <v>6.7000000000000002E-3</v>
      </c>
      <c r="H48" s="80">
        <v>2.8999999999999998E-3</v>
      </c>
      <c r="I48" s="80">
        <v>6.7000000000000002E-3</v>
      </c>
      <c r="J48" s="80">
        <v>6.6E-3</v>
      </c>
      <c r="K48" s="79">
        <v>2E-3</v>
      </c>
      <c r="L48" s="80">
        <v>6.7000000000000002E-3</v>
      </c>
      <c r="M48" s="81">
        <v>7.6E-3</v>
      </c>
      <c r="N48" s="73">
        <v>9.300000000000001E-3</v>
      </c>
      <c r="O48" s="74">
        <v>7.3000000000000001E-3</v>
      </c>
      <c r="P48" s="75">
        <v>9.7999999999999997E-3</v>
      </c>
      <c r="Q48" s="76">
        <v>6.5000000000000006E-3</v>
      </c>
      <c r="R48" s="75">
        <v>1.2199999999999999E-2</v>
      </c>
      <c r="S48" s="76">
        <v>6.1999999999999998E-3</v>
      </c>
      <c r="T48" s="77">
        <v>1.44E-2</v>
      </c>
      <c r="U48" s="78">
        <v>7.6E-3</v>
      </c>
      <c r="V48" s="77">
        <v>1.55E-2</v>
      </c>
      <c r="W48" s="78">
        <v>9.7999999999999997E-3</v>
      </c>
      <c r="X48" s="77">
        <v>1.55E-2</v>
      </c>
      <c r="Y48" s="78">
        <v>1.26E-2</v>
      </c>
      <c r="Z48" s="77">
        <v>1.9E-2</v>
      </c>
      <c r="AA48" s="78">
        <v>1.12E-2</v>
      </c>
    </row>
    <row r="49" spans="1:27" x14ac:dyDescent="0.3">
      <c r="A49">
        <v>35</v>
      </c>
      <c r="B49" s="31" t="s">
        <v>48</v>
      </c>
      <c r="D49" s="79"/>
      <c r="E49" s="79">
        <v>5.1000000000000004E-3</v>
      </c>
      <c r="F49" s="80">
        <v>1.4E-3</v>
      </c>
      <c r="G49" s="81">
        <v>2.7000000000000001E-3</v>
      </c>
      <c r="H49" s="80">
        <v>4.4999999999999997E-3</v>
      </c>
      <c r="I49" s="80">
        <v>2.3E-3</v>
      </c>
      <c r="J49" s="80">
        <v>3.7000000000000002E-3</v>
      </c>
      <c r="K49" s="79">
        <v>4.3E-3</v>
      </c>
      <c r="L49" s="80">
        <v>2.3E-3</v>
      </c>
      <c r="M49" s="81">
        <v>3.5999999999999999E-3</v>
      </c>
      <c r="N49" s="73">
        <v>7.1999999999999998E-3</v>
      </c>
      <c r="O49" s="74">
        <v>3.4000000000000002E-3</v>
      </c>
      <c r="P49" s="75">
        <v>7.7000000000000002E-3</v>
      </c>
      <c r="Q49" s="76">
        <v>3.3E-3</v>
      </c>
      <c r="R49" s="75">
        <v>8.0000000000000002E-3</v>
      </c>
      <c r="S49" s="76">
        <v>3.3E-3</v>
      </c>
      <c r="T49" s="77">
        <v>7.6E-3</v>
      </c>
      <c r="U49" s="78">
        <v>4.7000000000000002E-3</v>
      </c>
      <c r="V49" s="77">
        <v>7.9000000000000008E-3</v>
      </c>
      <c r="W49" s="78">
        <v>4.8999999999999998E-3</v>
      </c>
      <c r="X49" s="77">
        <v>8.6999999999999994E-3</v>
      </c>
      <c r="Y49" s="78">
        <v>5.4000000000000003E-3</v>
      </c>
      <c r="Z49" s="77">
        <v>9.1999999999999998E-3</v>
      </c>
      <c r="AA49" s="78">
        <v>4.3E-3</v>
      </c>
    </row>
    <row r="50" spans="1:27" x14ac:dyDescent="0.3">
      <c r="A50">
        <v>38</v>
      </c>
      <c r="B50" s="31" t="s">
        <v>49</v>
      </c>
      <c r="D50" s="79"/>
      <c r="E50" s="79">
        <v>3.2000000000000002E-3</v>
      </c>
      <c r="F50" s="80">
        <v>6.9999999999999999E-4</v>
      </c>
      <c r="G50" s="81">
        <v>1.2999999999999999E-3</v>
      </c>
      <c r="H50" s="80">
        <v>8.9999999999999998E-4</v>
      </c>
      <c r="I50" s="80">
        <v>1E-3</v>
      </c>
      <c r="J50" s="80">
        <v>1.1999999999999999E-3</v>
      </c>
      <c r="K50" s="79">
        <v>1.5E-3</v>
      </c>
      <c r="L50" s="80">
        <v>1.1000000000000001E-3</v>
      </c>
      <c r="M50" s="81">
        <v>1.9E-3</v>
      </c>
      <c r="N50" s="73">
        <v>3.0999999999999999E-3</v>
      </c>
      <c r="O50" s="74">
        <v>1.1999999999999999E-3</v>
      </c>
      <c r="P50" s="75">
        <v>3.4000000000000002E-3</v>
      </c>
      <c r="Q50" s="76">
        <v>1.2999999999999999E-3</v>
      </c>
      <c r="R50" s="75">
        <v>3.9000000000000003E-3</v>
      </c>
      <c r="S50" s="76">
        <v>1.6000000000000001E-3</v>
      </c>
      <c r="T50" s="77">
        <v>1.0800000000000001E-2</v>
      </c>
      <c r="U50" s="78">
        <v>5.9999999999999995E-4</v>
      </c>
      <c r="V50" s="77">
        <v>1.12E-2</v>
      </c>
      <c r="W50" s="78">
        <v>1.6000000000000001E-3</v>
      </c>
      <c r="X50" s="77">
        <v>7.9000000000000008E-3</v>
      </c>
      <c r="Y50" s="78">
        <v>3.5000000000000001E-3</v>
      </c>
      <c r="Z50" s="77">
        <v>7.7999999999999996E-3</v>
      </c>
      <c r="AA50" s="78">
        <v>3.5999999999999999E-3</v>
      </c>
    </row>
    <row r="51" spans="1:27" x14ac:dyDescent="0.3">
      <c r="A51">
        <v>39</v>
      </c>
      <c r="B51" s="31" t="s">
        <v>50</v>
      </c>
      <c r="D51" s="79"/>
      <c r="E51" s="79">
        <v>3.0999999999999999E-3</v>
      </c>
      <c r="F51" s="80">
        <v>1.1000000000000001E-3</v>
      </c>
      <c r="G51" s="81">
        <v>1.1999999999999999E-3</v>
      </c>
      <c r="H51" s="80">
        <v>2.3999999999999998E-3</v>
      </c>
      <c r="I51" s="80">
        <v>1.6999999999999999E-3</v>
      </c>
      <c r="J51" s="80">
        <v>1.6000000000000001E-3</v>
      </c>
      <c r="K51" s="79">
        <v>3.4000000000000002E-3</v>
      </c>
      <c r="L51" s="80">
        <v>1.5E-3</v>
      </c>
      <c r="M51" s="81">
        <v>1.5E-3</v>
      </c>
      <c r="N51" s="73">
        <v>5.0000000000000001E-3</v>
      </c>
      <c r="O51" s="74">
        <v>1E-3</v>
      </c>
      <c r="P51" s="75">
        <v>5.0000000000000001E-3</v>
      </c>
      <c r="Q51" s="76">
        <v>1.1000000000000001E-3</v>
      </c>
      <c r="R51" s="75">
        <v>4.7999999999999996E-3</v>
      </c>
      <c r="S51" s="76">
        <v>1.1000000000000001E-3</v>
      </c>
      <c r="T51" s="77">
        <v>6.7000000000000002E-3</v>
      </c>
      <c r="U51" s="78">
        <v>1.1999999999999999E-3</v>
      </c>
      <c r="V51" s="77">
        <v>6.4999999999999997E-3</v>
      </c>
      <c r="W51" s="78">
        <v>1.2999999999999999E-3</v>
      </c>
      <c r="X51" s="77">
        <v>3.8E-3</v>
      </c>
      <c r="Y51" s="78">
        <v>1.1000000000000001E-3</v>
      </c>
      <c r="Z51" s="77">
        <v>3.8E-3</v>
      </c>
      <c r="AA51" s="78">
        <v>8.0000000000000004E-4</v>
      </c>
    </row>
    <row r="52" spans="1:27" x14ac:dyDescent="0.3">
      <c r="A52">
        <v>40</v>
      </c>
      <c r="B52" s="31" t="s">
        <v>51</v>
      </c>
      <c r="D52" s="79"/>
      <c r="E52" s="79">
        <v>4.8999999999999998E-3</v>
      </c>
      <c r="F52" s="80">
        <v>2.5000000000000001E-3</v>
      </c>
      <c r="G52" s="81">
        <v>3.2000000000000002E-3</v>
      </c>
      <c r="H52" s="80">
        <v>3.8E-3</v>
      </c>
      <c r="I52" s="80">
        <v>2.8E-3</v>
      </c>
      <c r="J52" s="80">
        <v>3.5999999999999999E-3</v>
      </c>
      <c r="K52" s="79">
        <v>3.3E-3</v>
      </c>
      <c r="L52" s="80">
        <v>2.7000000000000001E-3</v>
      </c>
      <c r="M52" s="81">
        <v>3.0999999999999999E-3</v>
      </c>
      <c r="N52" s="73">
        <v>8.199999999999999E-3</v>
      </c>
      <c r="O52" s="74">
        <v>2.3E-3</v>
      </c>
      <c r="P52" s="75">
        <v>6.6E-3</v>
      </c>
      <c r="Q52" s="76">
        <v>2.3E-3</v>
      </c>
      <c r="R52" s="75">
        <v>7.7000000000000002E-3</v>
      </c>
      <c r="S52" s="76">
        <v>2.8000000000000004E-3</v>
      </c>
      <c r="T52" s="77">
        <v>7.0000000000000001E-3</v>
      </c>
      <c r="U52" s="78">
        <v>3.3E-3</v>
      </c>
      <c r="V52" s="77">
        <v>7.1000000000000004E-3</v>
      </c>
      <c r="W52" s="78">
        <v>3.7000000000000002E-3</v>
      </c>
      <c r="X52" s="77">
        <v>7.7999999999999996E-3</v>
      </c>
      <c r="Y52" s="78">
        <v>4.1000000000000003E-3</v>
      </c>
      <c r="Z52" s="77">
        <v>8.6E-3</v>
      </c>
      <c r="AA52" s="78">
        <v>2.8999999999999998E-3</v>
      </c>
    </row>
    <row r="53" spans="1:27" x14ac:dyDescent="0.3">
      <c r="A53">
        <v>41</v>
      </c>
      <c r="B53" s="31" t="s">
        <v>52</v>
      </c>
      <c r="D53" s="79"/>
      <c r="E53" s="79">
        <v>2.8999999999999998E-3</v>
      </c>
      <c r="F53" s="80">
        <v>1.1000000000000001E-3</v>
      </c>
      <c r="G53" s="81">
        <v>2.2000000000000001E-3</v>
      </c>
      <c r="H53" s="80">
        <v>3.8E-3</v>
      </c>
      <c r="I53" s="80">
        <v>1.8E-3</v>
      </c>
      <c r="J53" s="80">
        <v>2.8E-3</v>
      </c>
      <c r="K53" s="79">
        <v>4.0000000000000001E-3</v>
      </c>
      <c r="L53" s="80">
        <v>1.8E-3</v>
      </c>
      <c r="M53" s="81">
        <v>2.5999999999999999E-3</v>
      </c>
      <c r="N53" s="73">
        <v>5.6999999999999993E-3</v>
      </c>
      <c r="O53" s="74">
        <v>2.0999999999999999E-3</v>
      </c>
      <c r="P53" s="75">
        <v>5.6000000000000008E-3</v>
      </c>
      <c r="Q53" s="76">
        <v>2.5999999999999999E-3</v>
      </c>
      <c r="R53" s="75">
        <v>5.4000000000000003E-3</v>
      </c>
      <c r="S53" s="76">
        <v>2.7000000000000001E-3</v>
      </c>
      <c r="T53" s="77">
        <v>5.8999999999999999E-3</v>
      </c>
      <c r="U53" s="78">
        <v>3.3E-3</v>
      </c>
      <c r="V53" s="77">
        <v>5.8999999999999999E-3</v>
      </c>
      <c r="W53" s="78">
        <v>3.3999999999999998E-3</v>
      </c>
      <c r="X53" s="77">
        <v>6.1000000000000004E-3</v>
      </c>
      <c r="Y53" s="78">
        <v>3.8999999999999998E-3</v>
      </c>
      <c r="Z53" s="77">
        <v>6.6E-3</v>
      </c>
      <c r="AA53" s="78">
        <v>3.0999999999999999E-3</v>
      </c>
    </row>
    <row r="54" spans="1:27" x14ac:dyDescent="0.3">
      <c r="A54">
        <v>42</v>
      </c>
      <c r="B54" s="31" t="s">
        <v>53</v>
      </c>
      <c r="D54" s="79"/>
      <c r="E54" s="79">
        <v>3.8E-3</v>
      </c>
      <c r="F54" s="80">
        <v>1.5E-3</v>
      </c>
      <c r="G54" s="81">
        <v>2.7000000000000001E-3</v>
      </c>
      <c r="H54" s="80">
        <v>4.0000000000000001E-3</v>
      </c>
      <c r="I54" s="80">
        <v>2.3E-3</v>
      </c>
      <c r="J54" s="80">
        <v>3.2000000000000002E-3</v>
      </c>
      <c r="K54" s="79">
        <v>4.0999999999999995E-3</v>
      </c>
      <c r="L54" s="80">
        <v>2.3E-3</v>
      </c>
      <c r="M54" s="81">
        <v>3.0999999999999999E-3</v>
      </c>
      <c r="N54" s="73">
        <v>6.6E-3</v>
      </c>
      <c r="O54" s="74">
        <v>2.8999999999999998E-3</v>
      </c>
      <c r="P54" s="75">
        <v>6.3E-3</v>
      </c>
      <c r="Q54" s="76">
        <v>2.8000000000000004E-3</v>
      </c>
      <c r="R54" s="75">
        <v>6.0999999999999995E-3</v>
      </c>
      <c r="S54" s="76">
        <v>2.7000000000000001E-3</v>
      </c>
      <c r="T54" s="77">
        <v>6.7999999999999996E-3</v>
      </c>
      <c r="U54" s="78">
        <v>3.7000000000000002E-3</v>
      </c>
      <c r="V54" s="77">
        <v>6.7000000000000002E-3</v>
      </c>
      <c r="W54" s="78">
        <v>4.0000000000000001E-3</v>
      </c>
      <c r="X54" s="77">
        <v>7.1999999999999998E-3</v>
      </c>
      <c r="Y54" s="78">
        <v>4.1999999999999997E-3</v>
      </c>
      <c r="Z54" s="77">
        <v>7.4999999999999997E-3</v>
      </c>
      <c r="AA54" s="78">
        <v>3.2000000000000002E-3</v>
      </c>
    </row>
    <row r="55" spans="1:27" x14ac:dyDescent="0.3">
      <c r="A55">
        <v>43</v>
      </c>
      <c r="B55" s="11" t="s">
        <v>54</v>
      </c>
      <c r="D55" s="79"/>
      <c r="E55" s="79">
        <v>2.5999999999999999E-3</v>
      </c>
      <c r="F55" s="80">
        <v>8.0000000000000004E-4</v>
      </c>
      <c r="G55" s="81">
        <v>1.4E-3</v>
      </c>
      <c r="H55" s="80">
        <v>2.8E-3</v>
      </c>
      <c r="I55" s="80">
        <v>1.6000000000000001E-3</v>
      </c>
      <c r="J55" s="80">
        <v>1.5E-3</v>
      </c>
      <c r="K55" s="79">
        <v>3.3E-3</v>
      </c>
      <c r="L55" s="80">
        <v>1.5E-3</v>
      </c>
      <c r="M55" s="81">
        <v>1.5E-3</v>
      </c>
      <c r="N55" s="73">
        <v>4.8999999999999998E-3</v>
      </c>
      <c r="O55" s="74">
        <v>1.4000000000000002E-3</v>
      </c>
      <c r="P55" s="75">
        <v>5.3E-3</v>
      </c>
      <c r="Q55" s="76">
        <v>1.1999999999999999E-3</v>
      </c>
      <c r="R55" s="75">
        <v>5.0000000000000001E-3</v>
      </c>
      <c r="S55" s="76">
        <v>1.4000000000000002E-3</v>
      </c>
      <c r="T55" s="82">
        <v>5.8999999999999999E-3</v>
      </c>
      <c r="U55" s="83">
        <v>2.3999999999999998E-3</v>
      </c>
      <c r="V55" s="82">
        <v>5.8999999999999999E-3</v>
      </c>
      <c r="W55" s="83">
        <v>2.3E-3</v>
      </c>
      <c r="X55" s="82">
        <v>6.4000000000000003E-3</v>
      </c>
      <c r="Y55" s="83">
        <v>2.3999999999999998E-3</v>
      </c>
      <c r="Z55" s="82">
        <v>6.7999999999999996E-3</v>
      </c>
      <c r="AA55" s="83">
        <v>2.2000000000000001E-3</v>
      </c>
    </row>
    <row r="56" spans="1:27" x14ac:dyDescent="0.3">
      <c r="A56">
        <v>44</v>
      </c>
      <c r="B56" s="11" t="s">
        <v>55</v>
      </c>
      <c r="D56" s="79"/>
      <c r="E56" s="79">
        <v>2E-3</v>
      </c>
      <c r="F56" s="80">
        <v>1.4E-3</v>
      </c>
      <c r="G56" s="81">
        <v>2.7000000000000001E-3</v>
      </c>
      <c r="H56" s="80">
        <v>2.0999999999999999E-3</v>
      </c>
      <c r="I56" s="80">
        <v>1.9E-3</v>
      </c>
      <c r="J56" s="80">
        <v>3.0000000000000001E-3</v>
      </c>
      <c r="K56" s="79">
        <v>1.9E-3</v>
      </c>
      <c r="L56" s="80">
        <v>1.8E-3</v>
      </c>
      <c r="M56" s="81">
        <v>2.8000000000000004E-3</v>
      </c>
      <c r="N56" s="73">
        <v>3.7000000000000002E-3</v>
      </c>
      <c r="O56" s="74">
        <v>2.5999999999999999E-3</v>
      </c>
      <c r="P56" s="75">
        <v>3.5999999999999999E-3</v>
      </c>
      <c r="Q56" s="76">
        <v>2.8999999999999998E-3</v>
      </c>
      <c r="R56" s="75">
        <v>3.4000000000000002E-3</v>
      </c>
      <c r="S56" s="76">
        <v>2.8000000000000004E-3</v>
      </c>
      <c r="T56" s="82">
        <v>3.5999999999999999E-3</v>
      </c>
      <c r="U56" s="83">
        <v>3.3999999999999998E-3</v>
      </c>
      <c r="V56" s="82">
        <v>3.7000000000000002E-3</v>
      </c>
      <c r="W56" s="83">
        <v>3.3999999999999998E-3</v>
      </c>
      <c r="X56" s="82">
        <v>4.0000000000000001E-3</v>
      </c>
      <c r="Y56" s="83">
        <v>3.7000000000000002E-3</v>
      </c>
      <c r="Z56" s="82">
        <v>4.1999999999999997E-3</v>
      </c>
      <c r="AA56" s="83">
        <v>2.8999999999999998E-3</v>
      </c>
    </row>
    <row r="57" spans="1:27" x14ac:dyDescent="0.3">
      <c r="A57">
        <v>45</v>
      </c>
      <c r="B57" s="11" t="s">
        <v>56</v>
      </c>
      <c r="D57" s="79"/>
      <c r="E57" s="79">
        <v>2.7000000000000001E-3</v>
      </c>
      <c r="F57" s="80">
        <v>1.6999999999999999E-3</v>
      </c>
      <c r="G57" s="81">
        <v>3.0999999999999999E-3</v>
      </c>
      <c r="H57" s="80">
        <v>3.5000000000000001E-3</v>
      </c>
      <c r="I57" s="80">
        <v>2.5000000000000001E-3</v>
      </c>
      <c r="J57" s="80">
        <v>3.5999999999999999E-3</v>
      </c>
      <c r="K57" s="79">
        <v>3.4999999999999996E-3</v>
      </c>
      <c r="L57" s="80">
        <v>2.3999999999999998E-3</v>
      </c>
      <c r="M57" s="81">
        <v>4.4000000000000003E-3</v>
      </c>
      <c r="N57" s="73">
        <v>5.6000000000000008E-3</v>
      </c>
      <c r="O57" s="74">
        <v>4.8999999999999998E-3</v>
      </c>
      <c r="P57" s="75">
        <v>5.6000000000000008E-3</v>
      </c>
      <c r="Q57" s="76">
        <v>5.6000000000000008E-3</v>
      </c>
      <c r="R57" s="75">
        <v>5.6000000000000008E-3</v>
      </c>
      <c r="S57" s="76">
        <v>5.0000000000000001E-3</v>
      </c>
      <c r="T57" s="82">
        <v>5.3E-3</v>
      </c>
      <c r="U57" s="83">
        <v>3.5000000000000001E-3</v>
      </c>
      <c r="V57" s="82">
        <v>5.4000000000000003E-3</v>
      </c>
      <c r="W57" s="83">
        <v>3.7000000000000002E-3</v>
      </c>
      <c r="X57" s="82">
        <v>6.4000000000000003E-3</v>
      </c>
      <c r="Y57" s="83">
        <v>4.7000000000000002E-3</v>
      </c>
      <c r="Z57" s="82">
        <v>6.6E-3</v>
      </c>
      <c r="AA57" s="83">
        <v>3.8E-3</v>
      </c>
    </row>
    <row r="58" spans="1:27" x14ac:dyDescent="0.3">
      <c r="A58">
        <v>46</v>
      </c>
      <c r="B58" s="31" t="s">
        <v>57</v>
      </c>
      <c r="D58" s="79"/>
      <c r="E58" s="79">
        <v>3.3999999999999998E-3</v>
      </c>
      <c r="F58" s="80">
        <v>5.9999999999999995E-4</v>
      </c>
      <c r="G58" s="81">
        <v>1.4E-3</v>
      </c>
      <c r="H58" s="80">
        <v>3.7000000000000002E-3</v>
      </c>
      <c r="I58" s="80">
        <v>1.2999999999999999E-3</v>
      </c>
      <c r="J58" s="80">
        <v>4.4000000000000003E-3</v>
      </c>
      <c r="K58" s="79">
        <v>3.3E-3</v>
      </c>
      <c r="L58" s="80">
        <v>1.1999999999999999E-3</v>
      </c>
      <c r="M58" s="81">
        <v>4.7999999999999996E-3</v>
      </c>
      <c r="N58" s="73">
        <v>6.8000000000000005E-3</v>
      </c>
      <c r="O58" s="74">
        <v>4.0999999999999995E-3</v>
      </c>
      <c r="P58" s="75">
        <v>5.6999999999999993E-3</v>
      </c>
      <c r="Q58" s="76">
        <v>6.7000000000000002E-3</v>
      </c>
      <c r="R58" s="75">
        <v>5.1000000000000004E-3</v>
      </c>
      <c r="S58" s="76">
        <v>6.6E-3</v>
      </c>
      <c r="T58" s="77">
        <v>1.01E-2</v>
      </c>
      <c r="U58" s="78">
        <v>4.5999999999999999E-3</v>
      </c>
      <c r="V58" s="77">
        <v>9.7999999999999997E-3</v>
      </c>
      <c r="W58" s="78">
        <v>4.4000000000000003E-3</v>
      </c>
      <c r="X58" s="77">
        <v>1.11E-2</v>
      </c>
      <c r="Y58" s="78">
        <v>5.8999999999999999E-3</v>
      </c>
      <c r="Z58" s="77">
        <v>1.14E-2</v>
      </c>
      <c r="AA58" s="78">
        <v>4.7999999999999996E-3</v>
      </c>
    </row>
    <row r="59" spans="1:27" x14ac:dyDescent="0.3">
      <c r="A59">
        <v>47</v>
      </c>
      <c r="B59" s="31" t="s">
        <v>58</v>
      </c>
      <c r="D59" s="79"/>
      <c r="E59" s="79">
        <v>9.7000000000000003E-3</v>
      </c>
      <c r="F59" s="80">
        <v>3.3999999999999998E-3</v>
      </c>
      <c r="G59" s="81">
        <v>2.2000000000000001E-3</v>
      </c>
      <c r="H59" s="80">
        <v>8.2000000000000007E-3</v>
      </c>
      <c r="I59" s="80">
        <v>6.9999999999999999E-4</v>
      </c>
      <c r="J59" s="80">
        <v>1.6000000000000001E-3</v>
      </c>
      <c r="K59" s="79">
        <v>6.3E-3</v>
      </c>
      <c r="L59" s="80">
        <v>1.1000000000000001E-3</v>
      </c>
      <c r="M59" s="81">
        <v>1.4000000000000002E-3</v>
      </c>
      <c r="N59" s="73">
        <v>5.4000000000000003E-3</v>
      </c>
      <c r="O59" s="74">
        <v>8.0000000000000004E-4</v>
      </c>
      <c r="P59" s="75">
        <v>5.8999999999999999E-3</v>
      </c>
      <c r="Q59" s="76">
        <v>1.8E-3</v>
      </c>
      <c r="R59" s="75">
        <v>6.4000000000000003E-3</v>
      </c>
      <c r="S59" s="76">
        <v>5.0000000000000001E-4</v>
      </c>
      <c r="T59" s="77">
        <v>8.0000000000000002E-3</v>
      </c>
      <c r="U59" s="78">
        <v>6.9999999999999999E-4</v>
      </c>
      <c r="V59" s="77">
        <v>7.7999999999999996E-3</v>
      </c>
      <c r="W59" s="78">
        <v>2.7000000000000001E-3</v>
      </c>
      <c r="X59" s="77">
        <v>7.4999999999999997E-3</v>
      </c>
      <c r="Y59" s="78">
        <v>4.8999999999999998E-3</v>
      </c>
      <c r="Z59" s="77">
        <v>9.4999999999999998E-3</v>
      </c>
      <c r="AA59" s="78">
        <v>3.8999999999999998E-3</v>
      </c>
    </row>
    <row r="60" spans="1:27" x14ac:dyDescent="0.3">
      <c r="A60">
        <v>48</v>
      </c>
      <c r="B60" s="11" t="s">
        <v>59</v>
      </c>
      <c r="D60" s="79"/>
      <c r="E60" s="79">
        <v>9.7000000000000003E-3</v>
      </c>
      <c r="F60" s="80">
        <v>2.2000000000000001E-3</v>
      </c>
      <c r="G60" s="81">
        <v>3.3999999999999998E-3</v>
      </c>
      <c r="H60" s="80">
        <v>1.26E-2</v>
      </c>
      <c r="I60" s="80">
        <v>2.8E-3</v>
      </c>
      <c r="J60" s="80">
        <v>5.4000000000000003E-3</v>
      </c>
      <c r="K60" s="79">
        <v>1.1299999999999999E-2</v>
      </c>
      <c r="L60" s="80">
        <v>3.8E-3</v>
      </c>
      <c r="M60" s="81">
        <v>4.7999999999999996E-3</v>
      </c>
      <c r="N60" s="73">
        <v>1.46E-2</v>
      </c>
      <c r="O60" s="74">
        <v>3.8E-3</v>
      </c>
      <c r="P60" s="75">
        <v>1.21E-2</v>
      </c>
      <c r="Q60" s="76">
        <v>3.4999999999999996E-3</v>
      </c>
      <c r="R60" s="75">
        <v>1.0800000000000001E-2</v>
      </c>
      <c r="S60" s="76">
        <v>3.4000000000000002E-3</v>
      </c>
      <c r="T60" s="82">
        <v>1.43E-2</v>
      </c>
      <c r="U60" s="83">
        <v>3.8E-3</v>
      </c>
      <c r="V60" s="82">
        <v>1.43E-2</v>
      </c>
      <c r="W60" s="83">
        <v>4.4000000000000003E-3</v>
      </c>
      <c r="X60" s="82">
        <v>1.3299999999999999E-2</v>
      </c>
      <c r="Y60" s="83">
        <v>4.7999999999999996E-3</v>
      </c>
      <c r="Z60" s="82">
        <v>1.35E-2</v>
      </c>
      <c r="AA60" s="83">
        <v>4.0000000000000001E-3</v>
      </c>
    </row>
    <row r="61" spans="1:27" x14ac:dyDescent="0.3">
      <c r="A61">
        <v>49</v>
      </c>
      <c r="B61" s="31" t="s">
        <v>60</v>
      </c>
      <c r="D61" s="79"/>
      <c r="E61" s="79">
        <v>5.1000000000000004E-3</v>
      </c>
      <c r="F61" s="80">
        <v>5.9999999999999995E-4</v>
      </c>
      <c r="G61" s="81">
        <v>1.6000000000000001E-3</v>
      </c>
      <c r="H61" s="80">
        <v>5.8999999999999999E-3</v>
      </c>
      <c r="I61" s="80">
        <v>1.6000000000000001E-3</v>
      </c>
      <c r="J61" s="80">
        <v>2.0999999999999999E-3</v>
      </c>
      <c r="K61" s="79">
        <v>5.6999999999999993E-3</v>
      </c>
      <c r="L61" s="80">
        <v>1.6000000000000001E-3</v>
      </c>
      <c r="M61" s="81">
        <v>2E-3</v>
      </c>
      <c r="N61" s="73">
        <v>7.7000000000000002E-3</v>
      </c>
      <c r="O61" s="74">
        <v>1.7000000000000001E-3</v>
      </c>
      <c r="P61" s="75">
        <v>8.5000000000000006E-3</v>
      </c>
      <c r="Q61" s="76">
        <v>1.8E-3</v>
      </c>
      <c r="R61" s="75">
        <v>8.5000000000000006E-3</v>
      </c>
      <c r="S61" s="76">
        <v>2.3999999999999998E-3</v>
      </c>
      <c r="T61" s="77">
        <v>1.06E-2</v>
      </c>
      <c r="U61" s="78">
        <v>4.0000000000000001E-3</v>
      </c>
      <c r="V61" s="77">
        <v>1.01E-2</v>
      </c>
      <c r="W61" s="78">
        <v>4.4000000000000003E-3</v>
      </c>
      <c r="X61" s="77">
        <v>1.04E-2</v>
      </c>
      <c r="Y61" s="78">
        <v>5.1999999999999998E-3</v>
      </c>
      <c r="Z61" s="77">
        <v>1.17E-2</v>
      </c>
      <c r="AA61" s="78">
        <v>4.4000000000000003E-3</v>
      </c>
    </row>
    <row r="62" spans="1:27" x14ac:dyDescent="0.3">
      <c r="A62">
        <v>50</v>
      </c>
      <c r="B62" s="31" t="s">
        <v>61</v>
      </c>
      <c r="D62" s="79"/>
      <c r="E62" s="79">
        <v>4.1999999999999997E-3</v>
      </c>
      <c r="F62" s="80">
        <v>1.1000000000000001E-3</v>
      </c>
      <c r="G62" s="81">
        <v>1.8E-3</v>
      </c>
      <c r="H62" s="80">
        <v>5.4000000000000003E-3</v>
      </c>
      <c r="I62" s="80">
        <v>2.3E-3</v>
      </c>
      <c r="J62" s="80">
        <v>2.3999999999999998E-3</v>
      </c>
      <c r="K62" s="79">
        <v>4.6999999999999993E-3</v>
      </c>
      <c r="L62" s="80">
        <v>2.2000000000000001E-3</v>
      </c>
      <c r="M62" s="81">
        <v>2.5000000000000001E-3</v>
      </c>
      <c r="N62" s="73">
        <v>6.6E-3</v>
      </c>
      <c r="O62" s="74">
        <v>3.0000000000000001E-3</v>
      </c>
      <c r="P62" s="75">
        <v>7.0999999999999995E-3</v>
      </c>
      <c r="Q62" s="76">
        <v>3.5999999999999999E-3</v>
      </c>
      <c r="R62" s="75">
        <v>6.9999999999999993E-3</v>
      </c>
      <c r="S62" s="76">
        <v>4.5000000000000005E-3</v>
      </c>
      <c r="T62" s="77">
        <v>9.5999999999999992E-3</v>
      </c>
      <c r="U62" s="78">
        <v>4.0000000000000001E-3</v>
      </c>
      <c r="V62" s="77">
        <v>1.01E-2</v>
      </c>
      <c r="W62" s="78">
        <v>4.3E-3</v>
      </c>
      <c r="X62" s="77">
        <v>1.0200000000000001E-2</v>
      </c>
      <c r="Y62" s="78">
        <v>5.0000000000000001E-3</v>
      </c>
      <c r="Z62" s="77">
        <v>1.0800000000000001E-2</v>
      </c>
      <c r="AA62" s="78">
        <v>4.7999999999999996E-3</v>
      </c>
    </row>
    <row r="63" spans="1:27" x14ac:dyDescent="0.3">
      <c r="A63">
        <v>51</v>
      </c>
      <c r="B63" s="31" t="s">
        <v>62</v>
      </c>
      <c r="D63" s="79"/>
      <c r="E63" s="79">
        <v>4.1999999999999997E-3</v>
      </c>
      <c r="F63" s="80">
        <v>1E-3</v>
      </c>
      <c r="G63" s="81">
        <v>1.1999999999999999E-3</v>
      </c>
      <c r="H63" s="80">
        <v>5.1999999999999998E-3</v>
      </c>
      <c r="I63" s="80">
        <v>1.2999999999999999E-3</v>
      </c>
      <c r="J63" s="80">
        <v>1.6000000000000001E-3</v>
      </c>
      <c r="K63" s="79">
        <v>4.7999999999999996E-3</v>
      </c>
      <c r="L63" s="80">
        <v>1.6000000000000001E-3</v>
      </c>
      <c r="M63" s="81">
        <v>1.7000000000000001E-3</v>
      </c>
      <c r="N63" s="73">
        <v>6.4000000000000003E-3</v>
      </c>
      <c r="O63" s="74">
        <v>3.2000000000000002E-3</v>
      </c>
      <c r="P63" s="75">
        <v>6.1999999999999998E-3</v>
      </c>
      <c r="Q63" s="76">
        <v>6.1999999999999998E-3</v>
      </c>
      <c r="R63" s="75">
        <v>5.6999999999999993E-3</v>
      </c>
      <c r="S63" s="76">
        <v>9.1999999999999998E-3</v>
      </c>
      <c r="T63" s="77">
        <v>9.4000000000000004E-3</v>
      </c>
      <c r="U63" s="78">
        <v>5.4000000000000003E-3</v>
      </c>
      <c r="V63" s="77">
        <v>8.6E-3</v>
      </c>
      <c r="W63" s="78">
        <v>5.0000000000000001E-3</v>
      </c>
      <c r="X63" s="77">
        <v>1.03E-2</v>
      </c>
      <c r="Y63" s="78">
        <v>4.4999999999999997E-3</v>
      </c>
      <c r="Z63" s="77">
        <v>1.09E-2</v>
      </c>
      <c r="AA63" s="78">
        <v>3.8999999999999998E-3</v>
      </c>
    </row>
    <row r="64" spans="1:27" x14ac:dyDescent="0.3">
      <c r="A64">
        <v>52</v>
      </c>
      <c r="B64" s="31" t="s">
        <v>63</v>
      </c>
      <c r="D64" s="79"/>
      <c r="E64" s="79">
        <v>1.4E-3</v>
      </c>
      <c r="F64" s="80">
        <v>8.2000000000000007E-3</v>
      </c>
      <c r="G64" s="81">
        <v>4.4400000000000002E-2</v>
      </c>
      <c r="H64" s="80">
        <v>1.9E-3</v>
      </c>
      <c r="I64" s="80">
        <v>1.49E-2</v>
      </c>
      <c r="J64" s="80">
        <v>4.0500000000000001E-2</v>
      </c>
      <c r="K64" s="79">
        <v>1.7000000000000001E-3</v>
      </c>
      <c r="L64" s="80">
        <v>1.5800000000000002E-2</v>
      </c>
      <c r="M64" s="81">
        <v>4.0599999999999997E-2</v>
      </c>
      <c r="N64" s="73">
        <v>1.1399999999999999E-2</v>
      </c>
      <c r="O64" s="74">
        <v>3.9399999999999998E-2</v>
      </c>
      <c r="P64" s="75">
        <v>1.15E-2</v>
      </c>
      <c r="Q64" s="76">
        <v>4.5899999999999996E-2</v>
      </c>
      <c r="R64" s="75">
        <v>1.15E-2</v>
      </c>
      <c r="S64" s="76">
        <v>4.8499999999999995E-2</v>
      </c>
      <c r="T64" s="77">
        <v>1.5800000000000002E-2</v>
      </c>
      <c r="U64" s="78">
        <v>5.7299999999999997E-2</v>
      </c>
      <c r="V64" s="77">
        <v>1.6199999999999999E-2</v>
      </c>
      <c r="W64" s="78">
        <v>5.3199999999999997E-2</v>
      </c>
      <c r="X64" s="77">
        <v>2.0799999999999999E-2</v>
      </c>
      <c r="Y64" s="78">
        <v>5.9400000000000001E-2</v>
      </c>
      <c r="Z64" s="77">
        <v>2.4E-2</v>
      </c>
      <c r="AA64" s="78">
        <v>4.7300000000000002E-2</v>
      </c>
    </row>
    <row r="65" spans="1:27" x14ac:dyDescent="0.3">
      <c r="A65">
        <v>53</v>
      </c>
      <c r="B65" s="31" t="s">
        <v>64</v>
      </c>
      <c r="D65" s="79"/>
      <c r="E65" s="79">
        <v>8.5000000000000006E-3</v>
      </c>
      <c r="F65" s="80">
        <v>3.7000000000000002E-3</v>
      </c>
      <c r="G65" s="81">
        <v>6.0000000000000001E-3</v>
      </c>
      <c r="H65" s="80">
        <v>8.8000000000000005E-3</v>
      </c>
      <c r="I65" s="80">
        <v>6.4999999999999997E-3</v>
      </c>
      <c r="J65" s="80">
        <v>1.1900000000000001E-2</v>
      </c>
      <c r="K65" s="79">
        <v>4.7999999999999996E-3</v>
      </c>
      <c r="L65" s="80">
        <v>6.1999999999999998E-3</v>
      </c>
      <c r="M65" s="81">
        <v>1.1200000000000002E-2</v>
      </c>
      <c r="N65" s="73">
        <v>1.0200000000000001E-2</v>
      </c>
      <c r="O65" s="74">
        <v>8.3999999999999995E-3</v>
      </c>
      <c r="P65" s="75">
        <v>1.15E-2</v>
      </c>
      <c r="Q65" s="76">
        <v>1.0500000000000001E-2</v>
      </c>
      <c r="R65" s="75">
        <v>1.26E-2</v>
      </c>
      <c r="S65" s="76">
        <v>9.5999999999999992E-3</v>
      </c>
      <c r="T65" s="77">
        <v>1.35E-2</v>
      </c>
      <c r="U65" s="78">
        <v>7.3000000000000001E-3</v>
      </c>
      <c r="V65" s="77">
        <v>1.2200000000000001E-2</v>
      </c>
      <c r="W65" s="78">
        <v>8.0999999999999996E-3</v>
      </c>
      <c r="X65" s="77">
        <v>1.34E-2</v>
      </c>
      <c r="Y65" s="78">
        <v>1.06E-2</v>
      </c>
      <c r="Z65" s="77">
        <v>1.38E-2</v>
      </c>
      <c r="AA65" s="78">
        <v>9.7999999999999997E-3</v>
      </c>
    </row>
    <row r="66" spans="1:27" x14ac:dyDescent="0.3">
      <c r="A66">
        <v>54</v>
      </c>
      <c r="B66" s="31" t="s">
        <v>65</v>
      </c>
      <c r="D66" s="79"/>
      <c r="E66" s="79">
        <v>2.3E-3</v>
      </c>
      <c r="F66" s="80">
        <v>1.9E-3</v>
      </c>
      <c r="G66" s="81">
        <v>3.0999999999999999E-3</v>
      </c>
      <c r="H66" s="80">
        <v>3.5000000000000001E-3</v>
      </c>
      <c r="I66" s="80">
        <v>2.3999999999999998E-3</v>
      </c>
      <c r="J66" s="80">
        <v>3.5999999999999999E-3</v>
      </c>
      <c r="K66" s="79">
        <v>3.5999999999999999E-3</v>
      </c>
      <c r="L66" s="80">
        <v>2.3E-3</v>
      </c>
      <c r="M66" s="81">
        <v>3.3E-3</v>
      </c>
      <c r="N66" s="73">
        <v>5.7999999999999996E-3</v>
      </c>
      <c r="O66" s="74">
        <v>2.8999999999999998E-3</v>
      </c>
      <c r="P66" s="75">
        <v>6.3E-3</v>
      </c>
      <c r="Q66" s="76">
        <v>3.2000000000000002E-3</v>
      </c>
      <c r="R66" s="75">
        <v>6.1999999999999998E-3</v>
      </c>
      <c r="S66" s="76">
        <v>3.4999999999999996E-3</v>
      </c>
      <c r="T66" s="77">
        <v>7.3000000000000001E-3</v>
      </c>
      <c r="U66" s="78">
        <v>4.3E-3</v>
      </c>
      <c r="V66" s="77">
        <v>7.1000000000000004E-3</v>
      </c>
      <c r="W66" s="78">
        <v>4.4000000000000003E-3</v>
      </c>
      <c r="X66" s="77">
        <v>8.3999999999999995E-3</v>
      </c>
      <c r="Y66" s="78">
        <v>4.8999999999999998E-3</v>
      </c>
      <c r="Z66" s="77">
        <v>8.6999999999999994E-3</v>
      </c>
      <c r="AA66" s="78">
        <v>3.8999999999999998E-3</v>
      </c>
    </row>
    <row r="67" spans="1:27" x14ac:dyDescent="0.3">
      <c r="A67">
        <v>55</v>
      </c>
      <c r="B67" s="31" t="s">
        <v>66</v>
      </c>
      <c r="D67" s="79"/>
      <c r="E67" s="79">
        <v>6.4999999999999997E-3</v>
      </c>
      <c r="F67" s="80">
        <v>2.3E-3</v>
      </c>
      <c r="G67" s="81">
        <v>4.5999999999999999E-3</v>
      </c>
      <c r="H67" s="80">
        <v>6.8999999999999999E-3</v>
      </c>
      <c r="I67" s="80">
        <v>3.7000000000000002E-3</v>
      </c>
      <c r="J67" s="80">
        <v>5.1000000000000004E-3</v>
      </c>
      <c r="K67" s="79">
        <v>6.6E-3</v>
      </c>
      <c r="L67" s="80">
        <v>3.4999999999999996E-3</v>
      </c>
      <c r="M67" s="81">
        <v>5.1000000000000004E-3</v>
      </c>
      <c r="N67" s="73">
        <v>1.1000000000000001E-2</v>
      </c>
      <c r="O67" s="74">
        <v>4.0999999999999995E-3</v>
      </c>
      <c r="P67" s="75">
        <v>0.01</v>
      </c>
      <c r="Q67" s="76">
        <v>3.5999999999999999E-3</v>
      </c>
      <c r="R67" s="75">
        <v>9.3999999999999986E-3</v>
      </c>
      <c r="S67" s="76">
        <v>4.3E-3</v>
      </c>
      <c r="T67" s="77">
        <v>8.8999999999999999E-3</v>
      </c>
      <c r="U67" s="78">
        <v>5.4000000000000003E-3</v>
      </c>
      <c r="V67" s="77">
        <v>9.4999999999999998E-3</v>
      </c>
      <c r="W67" s="78">
        <v>5.3E-3</v>
      </c>
      <c r="X67" s="77">
        <v>9.4000000000000004E-3</v>
      </c>
      <c r="Y67" s="78">
        <v>5.4999999999999997E-3</v>
      </c>
      <c r="Z67" s="77">
        <v>9.7999999999999997E-3</v>
      </c>
      <c r="AA67" s="78">
        <v>4.7000000000000002E-3</v>
      </c>
    </row>
    <row r="68" spans="1:27" x14ac:dyDescent="0.3">
      <c r="A68">
        <v>56</v>
      </c>
      <c r="B68" s="31" t="s">
        <v>67</v>
      </c>
      <c r="D68" s="79"/>
      <c r="E68" s="79">
        <v>9.1000000000000004E-3</v>
      </c>
      <c r="F68" s="80">
        <v>2.8E-3</v>
      </c>
      <c r="G68" s="81">
        <v>6.8999999999999999E-3</v>
      </c>
      <c r="H68" s="80">
        <v>1.18E-2</v>
      </c>
      <c r="I68" s="80">
        <v>5.5999999999999999E-3</v>
      </c>
      <c r="J68" s="80">
        <v>7.1999999999999998E-3</v>
      </c>
      <c r="K68" s="79">
        <v>1.38E-2</v>
      </c>
      <c r="L68" s="80">
        <v>6.1999999999999998E-3</v>
      </c>
      <c r="M68" s="81">
        <v>8.0000000000000002E-3</v>
      </c>
      <c r="N68" s="73">
        <v>2.0400000000000001E-2</v>
      </c>
      <c r="O68" s="74">
        <v>5.6000000000000008E-3</v>
      </c>
      <c r="P68" s="75">
        <v>2.0799999999999999E-2</v>
      </c>
      <c r="Q68" s="76">
        <v>4.6999999999999993E-3</v>
      </c>
      <c r="R68" s="75">
        <v>1.8200000000000001E-2</v>
      </c>
      <c r="S68" s="76">
        <v>2.2000000000000001E-3</v>
      </c>
      <c r="T68" s="77">
        <v>1.67E-2</v>
      </c>
      <c r="U68" s="78">
        <v>2.7000000000000001E-3</v>
      </c>
      <c r="V68" s="77">
        <v>1.41E-2</v>
      </c>
      <c r="W68" s="78">
        <v>3.0999999999999999E-3</v>
      </c>
      <c r="X68" s="77">
        <v>1.2E-2</v>
      </c>
      <c r="Y68" s="78">
        <v>3.8E-3</v>
      </c>
      <c r="Z68" s="77">
        <v>1.17E-2</v>
      </c>
      <c r="AA68" s="78">
        <v>3.0000000000000001E-3</v>
      </c>
    </row>
    <row r="69" spans="1:27" x14ac:dyDescent="0.3">
      <c r="A69">
        <v>57</v>
      </c>
      <c r="B69" s="31" t="s">
        <v>68</v>
      </c>
      <c r="D69" s="79"/>
      <c r="E69" s="79">
        <v>1.6E-2</v>
      </c>
      <c r="F69" s="80">
        <v>6.1999999999999998E-3</v>
      </c>
      <c r="G69" s="81">
        <v>1.44E-2</v>
      </c>
      <c r="H69" s="80">
        <v>1.7000000000000001E-2</v>
      </c>
      <c r="I69" s="80">
        <v>7.6E-3</v>
      </c>
      <c r="J69" s="80">
        <v>1.44E-2</v>
      </c>
      <c r="K69" s="79">
        <v>1.9599999999999999E-2</v>
      </c>
      <c r="L69" s="80">
        <v>1.2500000000000001E-2</v>
      </c>
      <c r="M69" s="81">
        <v>1.2500000000000001E-2</v>
      </c>
      <c r="N69" s="73">
        <v>3.0499999999999999E-2</v>
      </c>
      <c r="O69" s="74">
        <v>7.0999999999999995E-3</v>
      </c>
      <c r="P69" s="75">
        <v>2.7400000000000001E-2</v>
      </c>
      <c r="Q69" s="76">
        <v>3.5999999999999999E-3</v>
      </c>
      <c r="R69" s="75">
        <v>1.7899999999999999E-2</v>
      </c>
      <c r="S69" s="76">
        <v>3.4000000000000002E-3</v>
      </c>
      <c r="T69" s="77">
        <v>1.4E-2</v>
      </c>
      <c r="U69" s="78">
        <v>5.1999999999999998E-3</v>
      </c>
      <c r="V69" s="77">
        <v>1.1299999999999999E-2</v>
      </c>
      <c r="W69" s="78">
        <v>5.1000000000000004E-3</v>
      </c>
      <c r="X69" s="77">
        <v>1.12E-2</v>
      </c>
      <c r="Y69" s="78">
        <v>4.4999999999999997E-3</v>
      </c>
      <c r="Z69" s="77">
        <v>1.17E-2</v>
      </c>
      <c r="AA69" s="78">
        <v>3.0999999999999999E-3</v>
      </c>
    </row>
    <row r="70" spans="1:27" x14ac:dyDescent="0.3">
      <c r="A70">
        <v>58</v>
      </c>
      <c r="B70" s="31" t="s">
        <v>69</v>
      </c>
      <c r="D70" s="79"/>
      <c r="E70" s="79">
        <v>8.9999999999999993E-3</v>
      </c>
      <c r="F70" s="80">
        <v>2.8E-3</v>
      </c>
      <c r="G70" s="81">
        <v>9.1000000000000004E-3</v>
      </c>
      <c r="H70" s="80">
        <v>1.24E-2</v>
      </c>
      <c r="I70" s="80">
        <v>5.7999999999999996E-3</v>
      </c>
      <c r="J70" s="80">
        <v>8.6E-3</v>
      </c>
      <c r="K70" s="79">
        <v>1.5800000000000002E-2</v>
      </c>
      <c r="L70" s="80">
        <v>7.1999999999999998E-3</v>
      </c>
      <c r="M70" s="81">
        <v>7.1999999999999998E-3</v>
      </c>
      <c r="N70" s="73">
        <v>2.1700000000000001E-2</v>
      </c>
      <c r="O70" s="74">
        <v>4.5000000000000005E-3</v>
      </c>
      <c r="P70" s="75">
        <v>1.77E-2</v>
      </c>
      <c r="Q70" s="76">
        <v>3.8E-3</v>
      </c>
      <c r="R70" s="75">
        <v>1.8100000000000002E-2</v>
      </c>
      <c r="S70" s="76">
        <v>5.1999999999999998E-3</v>
      </c>
      <c r="T70" s="77">
        <v>1.49E-2</v>
      </c>
      <c r="U70" s="78">
        <v>5.8999999999999999E-3</v>
      </c>
      <c r="V70" s="77">
        <v>1.41E-2</v>
      </c>
      <c r="W70" s="78">
        <v>6.6E-3</v>
      </c>
      <c r="X70" s="77">
        <v>1.3899999999999999E-2</v>
      </c>
      <c r="Y70" s="78">
        <v>6.6E-3</v>
      </c>
      <c r="Z70" s="77">
        <v>1.32E-2</v>
      </c>
      <c r="AA70" s="78">
        <v>5.4000000000000003E-3</v>
      </c>
    </row>
    <row r="71" spans="1:27" x14ac:dyDescent="0.3">
      <c r="A71">
        <v>59</v>
      </c>
      <c r="B71" s="31" t="s">
        <v>70</v>
      </c>
      <c r="D71" s="79"/>
      <c r="E71" s="79">
        <v>6.0000000000000001E-3</v>
      </c>
      <c r="F71" s="80">
        <v>5.9999999999999995E-4</v>
      </c>
      <c r="G71" s="81">
        <v>1E-3</v>
      </c>
      <c r="H71" s="80">
        <v>7.3000000000000001E-3</v>
      </c>
      <c r="I71" s="80">
        <v>1.8E-3</v>
      </c>
      <c r="J71" s="80">
        <v>1.6000000000000001E-3</v>
      </c>
      <c r="K71" s="79">
        <v>1.2199999999999999E-2</v>
      </c>
      <c r="L71" s="80">
        <v>3.4999999999999996E-3</v>
      </c>
      <c r="M71" s="81">
        <v>1.1000000000000001E-3</v>
      </c>
      <c r="N71" s="73">
        <v>1.54E-2</v>
      </c>
      <c r="O71" s="74">
        <v>1.5E-3</v>
      </c>
      <c r="P71" s="75">
        <v>1.2199999999999999E-2</v>
      </c>
      <c r="Q71" s="76">
        <v>2.0000000000000001E-4</v>
      </c>
      <c r="R71" s="75">
        <v>9.7999999999999997E-3</v>
      </c>
      <c r="S71" s="76">
        <v>5.9999999999999995E-4</v>
      </c>
      <c r="T71" s="77">
        <v>7.7000000000000002E-3</v>
      </c>
      <c r="U71" s="78">
        <v>3.5000000000000001E-3</v>
      </c>
      <c r="V71" s="77">
        <v>8.6999999999999994E-3</v>
      </c>
      <c r="W71" s="78">
        <v>4.5999999999999999E-3</v>
      </c>
      <c r="X71" s="77">
        <v>1.0200000000000001E-2</v>
      </c>
      <c r="Y71" s="78">
        <v>6.1000000000000004E-3</v>
      </c>
      <c r="Z71" s="77">
        <v>1.0699999999999999E-2</v>
      </c>
      <c r="AA71" s="78">
        <v>3.8999999999999998E-3</v>
      </c>
    </row>
    <row r="72" spans="1:27" x14ac:dyDescent="0.3">
      <c r="A72">
        <v>60</v>
      </c>
      <c r="B72" s="31" t="s">
        <v>71</v>
      </c>
      <c r="D72" s="79"/>
      <c r="E72" s="79">
        <v>1.18E-2</v>
      </c>
      <c r="F72" s="80">
        <v>1.6000000000000001E-3</v>
      </c>
      <c r="G72" s="81">
        <v>1.03E-2</v>
      </c>
      <c r="H72" s="80">
        <v>5.4000000000000003E-3</v>
      </c>
      <c r="I72" s="80">
        <v>1.23E-2</v>
      </c>
      <c r="J72" s="80">
        <v>1.5100000000000001E-2</v>
      </c>
      <c r="K72" s="79">
        <v>1.01E-2</v>
      </c>
      <c r="L72" s="80">
        <v>1.6399999999999998E-2</v>
      </c>
      <c r="M72" s="81">
        <v>1.3100000000000001E-2</v>
      </c>
      <c r="N72" s="73">
        <v>2.2499999999999999E-2</v>
      </c>
      <c r="O72" s="74">
        <v>3.5999999999999999E-3</v>
      </c>
      <c r="P72" s="75">
        <v>2.2599999999999999E-2</v>
      </c>
      <c r="Q72" s="76">
        <v>5.6000000000000008E-3</v>
      </c>
      <c r="R72" s="75">
        <v>1.7899999999999999E-2</v>
      </c>
      <c r="S72" s="76">
        <v>3.4000000000000002E-3</v>
      </c>
      <c r="T72" s="77">
        <v>1.4E-2</v>
      </c>
      <c r="U72" s="78">
        <v>5.1999999999999998E-3</v>
      </c>
      <c r="V72" s="77">
        <v>1.1299999999999999E-2</v>
      </c>
      <c r="W72" s="78">
        <v>5.1000000000000004E-3</v>
      </c>
      <c r="X72" s="77">
        <v>1.12E-2</v>
      </c>
      <c r="Y72" s="78">
        <v>4.4999999999999997E-3</v>
      </c>
      <c r="Z72" s="77">
        <v>1.17E-2</v>
      </c>
      <c r="AA72" s="78">
        <v>3.0999999999999999E-3</v>
      </c>
    </row>
    <row r="73" spans="1:27" x14ac:dyDescent="0.3">
      <c r="A73">
        <v>61</v>
      </c>
      <c r="B73" s="31" t="s">
        <v>72</v>
      </c>
      <c r="D73" s="79"/>
      <c r="E73" s="79">
        <v>0.5</v>
      </c>
      <c r="F73" s="80">
        <v>5.9999999999999995E-4</v>
      </c>
      <c r="G73" s="81">
        <v>8.9999999999999998E-4</v>
      </c>
      <c r="H73" s="80">
        <v>6.8999999999999999E-3</v>
      </c>
      <c r="I73" s="80">
        <v>1.1000000000000001E-3</v>
      </c>
      <c r="J73" s="80">
        <v>1.1000000000000001E-3</v>
      </c>
      <c r="K73" s="79">
        <v>7.3000000000000001E-3</v>
      </c>
      <c r="L73" s="80">
        <v>1E-3</v>
      </c>
      <c r="M73" s="81">
        <v>1E-3</v>
      </c>
      <c r="N73" s="73">
        <v>8.8000000000000005E-3</v>
      </c>
      <c r="O73" s="74">
        <v>8.9999999999999998E-4</v>
      </c>
      <c r="P73" s="75">
        <v>9.1999999999999998E-3</v>
      </c>
      <c r="Q73" s="76">
        <v>1E-3</v>
      </c>
      <c r="R73" s="75">
        <v>9.3999999999999986E-3</v>
      </c>
      <c r="S73" s="76">
        <v>1E-3</v>
      </c>
      <c r="T73" s="77">
        <v>1.0699999999999999E-2</v>
      </c>
      <c r="U73" s="78">
        <v>1.2999999999999999E-3</v>
      </c>
      <c r="V73" s="77">
        <v>1.04E-2</v>
      </c>
      <c r="W73" s="78">
        <v>1.6000000000000001E-3</v>
      </c>
      <c r="X73" s="77">
        <v>9.9000000000000008E-3</v>
      </c>
      <c r="Y73" s="78">
        <v>1.8E-3</v>
      </c>
      <c r="Z73" s="77">
        <v>1.0200000000000001E-2</v>
      </c>
      <c r="AA73" s="78">
        <v>1.6000000000000001E-3</v>
      </c>
    </row>
    <row r="74" spans="1:27" x14ac:dyDescent="0.3">
      <c r="A74">
        <v>62</v>
      </c>
      <c r="B74" s="31" t="s">
        <v>73</v>
      </c>
      <c r="D74" s="79"/>
      <c r="E74" s="79">
        <v>3.5000000000000001E-3</v>
      </c>
      <c r="F74" s="80">
        <v>5.0000000000000001E-4</v>
      </c>
      <c r="G74" s="81">
        <v>2.0000000000000001E-4</v>
      </c>
      <c r="H74" s="80">
        <v>4.7000000000000002E-3</v>
      </c>
      <c r="I74" s="80">
        <v>8.9999999999999998E-4</v>
      </c>
      <c r="J74" s="80">
        <v>2.0000000000000001E-4</v>
      </c>
      <c r="K74" s="79">
        <v>2E-3</v>
      </c>
      <c r="L74" s="80">
        <v>4.0000000000000002E-4</v>
      </c>
      <c r="M74" s="81">
        <v>2.0000000000000001E-4</v>
      </c>
      <c r="N74" s="73">
        <v>6.4000000000000003E-3</v>
      </c>
      <c r="O74" s="74">
        <v>2.9999999999999997E-4</v>
      </c>
      <c r="P74" s="75">
        <v>8.1000000000000013E-3</v>
      </c>
      <c r="Q74" s="76">
        <v>1E-4</v>
      </c>
      <c r="R74" s="75">
        <v>1.0200000000000001E-2</v>
      </c>
      <c r="S74" s="76">
        <v>1E-4</v>
      </c>
      <c r="T74" s="77">
        <v>1.26E-2</v>
      </c>
      <c r="U74" s="78">
        <v>1.5E-3</v>
      </c>
      <c r="V74" s="77">
        <v>1.18E-2</v>
      </c>
      <c r="W74" s="78">
        <v>1.8E-3</v>
      </c>
      <c r="X74" s="77">
        <v>1.0200000000000001E-2</v>
      </c>
      <c r="Y74" s="78">
        <v>1.6000000000000001E-3</v>
      </c>
      <c r="Z74" s="77">
        <v>1.3299999999999999E-2</v>
      </c>
      <c r="AA74" s="78">
        <v>1.1999999999999999E-3</v>
      </c>
    </row>
    <row r="75" spans="1:27" x14ac:dyDescent="0.3">
      <c r="A75">
        <v>63</v>
      </c>
      <c r="B75" s="31" t="s">
        <v>74</v>
      </c>
      <c r="D75" s="79"/>
      <c r="E75" s="79">
        <v>0</v>
      </c>
      <c r="F75" s="80">
        <v>2.0000000000000001E-4</v>
      </c>
      <c r="G75" s="81">
        <v>5.0000000000000001E-4</v>
      </c>
      <c r="H75" s="80">
        <v>0</v>
      </c>
      <c r="I75" s="80">
        <v>5.0000000000000001E-4</v>
      </c>
      <c r="J75" s="80">
        <v>2.9999999999999997E-4</v>
      </c>
      <c r="K75" s="79">
        <v>0</v>
      </c>
      <c r="L75" s="80">
        <v>4.0000000000000002E-4</v>
      </c>
      <c r="M75" s="81">
        <v>2.0000000000000001E-4</v>
      </c>
      <c r="N75" s="73">
        <v>0</v>
      </c>
      <c r="O75" s="74">
        <v>1E-4</v>
      </c>
      <c r="P75" s="75">
        <v>0</v>
      </c>
      <c r="Q75" s="76">
        <v>2.9999999999999997E-4</v>
      </c>
      <c r="R75" s="75">
        <v>0</v>
      </c>
      <c r="S75" s="76">
        <v>4.0000000000000002E-4</v>
      </c>
      <c r="T75" s="77">
        <v>1.1599999999999999E-2</v>
      </c>
      <c r="U75" s="78">
        <v>1.2999999999999999E-3</v>
      </c>
      <c r="V75" s="77">
        <v>1.15E-2</v>
      </c>
      <c r="W75" s="78">
        <v>1.8E-3</v>
      </c>
      <c r="X75" s="77">
        <v>9.7000000000000003E-3</v>
      </c>
      <c r="Y75" s="78">
        <v>1.9E-3</v>
      </c>
      <c r="Z75" s="77">
        <v>1.01E-2</v>
      </c>
      <c r="AA75" s="78">
        <v>1.5E-3</v>
      </c>
    </row>
    <row r="76" spans="1:27" x14ac:dyDescent="0.3">
      <c r="A76">
        <v>64</v>
      </c>
      <c r="B76" s="31" t="s">
        <v>75</v>
      </c>
      <c r="D76" s="79"/>
      <c r="E76" s="79">
        <v>4.4000000000000003E-3</v>
      </c>
      <c r="F76" s="80">
        <v>4.0000000000000002E-4</v>
      </c>
      <c r="G76" s="81">
        <v>5.9999999999999995E-4</v>
      </c>
      <c r="H76" s="80">
        <v>5.4000000000000003E-3</v>
      </c>
      <c r="I76" s="80">
        <v>1.1000000000000001E-3</v>
      </c>
      <c r="J76" s="80">
        <v>8.0000000000000004E-4</v>
      </c>
      <c r="K76" s="79">
        <v>6.1999999999999998E-3</v>
      </c>
      <c r="L76" s="80">
        <v>1E-3</v>
      </c>
      <c r="M76" s="81">
        <v>7.000000000000001E-4</v>
      </c>
      <c r="N76" s="73">
        <v>8.0000000000000002E-3</v>
      </c>
      <c r="O76" s="74">
        <v>5.9999999999999995E-4</v>
      </c>
      <c r="P76" s="75">
        <v>8.1000000000000013E-3</v>
      </c>
      <c r="Q76" s="76">
        <v>5.0000000000000001E-4</v>
      </c>
      <c r="R76" s="75">
        <v>8.199999999999999E-3</v>
      </c>
      <c r="S76" s="76">
        <v>4.0000000000000002E-4</v>
      </c>
      <c r="T76" s="77">
        <v>1.43E-2</v>
      </c>
      <c r="U76" s="78">
        <v>1.1000000000000001E-3</v>
      </c>
      <c r="V76" s="77">
        <v>1.5599999999999999E-2</v>
      </c>
      <c r="W76" s="78">
        <v>1.8E-3</v>
      </c>
      <c r="X76" s="77">
        <v>9.4999999999999998E-3</v>
      </c>
      <c r="Y76" s="78">
        <v>2.8E-3</v>
      </c>
      <c r="Z76" s="77">
        <v>9.7000000000000003E-3</v>
      </c>
      <c r="AA76" s="78">
        <v>1.8E-3</v>
      </c>
    </row>
    <row r="77" spans="1:27" x14ac:dyDescent="0.3">
      <c r="A77">
        <v>65</v>
      </c>
      <c r="B77" s="31" t="s">
        <v>76</v>
      </c>
      <c r="D77" s="79"/>
      <c r="E77" s="79">
        <v>7.7000000000000002E-3</v>
      </c>
      <c r="F77" s="80">
        <v>4.0000000000000002E-4</v>
      </c>
      <c r="G77" s="81">
        <v>8.0000000000000004E-4</v>
      </c>
      <c r="H77" s="80">
        <v>5.4000000000000003E-3</v>
      </c>
      <c r="I77" s="80">
        <v>1.2999999999999999E-3</v>
      </c>
      <c r="J77" s="80">
        <v>4.0000000000000002E-4</v>
      </c>
      <c r="K77" s="79">
        <v>5.1000000000000004E-3</v>
      </c>
      <c r="L77" s="80">
        <v>1.1000000000000001E-3</v>
      </c>
      <c r="M77" s="81">
        <v>2.9999999999999997E-4</v>
      </c>
      <c r="N77" s="73">
        <v>3.7000000000000002E-3</v>
      </c>
      <c r="O77" s="74">
        <v>8.0000000000000004E-4</v>
      </c>
      <c r="P77" s="75">
        <v>2.8999999999999998E-3</v>
      </c>
      <c r="Q77" s="76">
        <v>1E-3</v>
      </c>
      <c r="R77" s="75">
        <v>3.0000000000000001E-3</v>
      </c>
      <c r="S77" s="76">
        <v>4.0000000000000002E-4</v>
      </c>
      <c r="T77" s="77">
        <v>1.11E-2</v>
      </c>
      <c r="U77" s="78">
        <v>1.4E-3</v>
      </c>
      <c r="V77" s="77">
        <v>1.0999999999999999E-2</v>
      </c>
      <c r="W77" s="78">
        <v>2.0999999999999999E-3</v>
      </c>
      <c r="X77" s="77">
        <v>9.2999999999999992E-3</v>
      </c>
      <c r="Y77" s="78">
        <v>2.3E-3</v>
      </c>
      <c r="Z77" s="77">
        <v>9.7999999999999997E-3</v>
      </c>
      <c r="AA77" s="78">
        <v>1.9E-3</v>
      </c>
    </row>
    <row r="78" spans="1:27" x14ac:dyDescent="0.3">
      <c r="A78">
        <v>66</v>
      </c>
      <c r="B78" s="31" t="s">
        <v>77</v>
      </c>
      <c r="D78" s="79"/>
      <c r="E78" s="79">
        <v>2.8E-3</v>
      </c>
      <c r="F78" s="80">
        <v>4.0000000000000002E-4</v>
      </c>
      <c r="G78" s="81">
        <v>5.9999999999999995E-4</v>
      </c>
      <c r="H78" s="80">
        <v>6.4000000000000003E-3</v>
      </c>
      <c r="I78" s="80">
        <v>1.4E-3</v>
      </c>
      <c r="J78" s="80">
        <v>2.3999999999999998E-3</v>
      </c>
      <c r="K78" s="79">
        <v>6.7000000000000002E-3</v>
      </c>
      <c r="L78" s="80">
        <v>1.2999999999999999E-3</v>
      </c>
      <c r="M78" s="81">
        <v>2.2000000000000001E-3</v>
      </c>
      <c r="N78" s="73">
        <v>9.1999999999999998E-3</v>
      </c>
      <c r="O78" s="74">
        <v>2.3E-3</v>
      </c>
      <c r="P78" s="75">
        <v>1.0800000000000001E-2</v>
      </c>
      <c r="Q78" s="76">
        <v>2.2000000000000001E-3</v>
      </c>
      <c r="R78" s="75">
        <v>1.6E-2</v>
      </c>
      <c r="S78" s="76">
        <v>1.5E-3</v>
      </c>
      <c r="T78" s="77">
        <v>1.4E-2</v>
      </c>
      <c r="U78" s="78">
        <v>1.1999999999999999E-3</v>
      </c>
      <c r="V78" s="77">
        <v>1.43E-2</v>
      </c>
      <c r="W78" s="78">
        <v>1.6000000000000001E-3</v>
      </c>
      <c r="X78" s="77">
        <v>8.9999999999999993E-3</v>
      </c>
      <c r="Y78" s="78">
        <v>1.9E-3</v>
      </c>
      <c r="Z78" s="77">
        <v>9.1999999999999998E-3</v>
      </c>
      <c r="AA78" s="78">
        <v>1.1000000000000001E-3</v>
      </c>
    </row>
    <row r="79" spans="1:27" x14ac:dyDescent="0.3">
      <c r="A79">
        <v>67</v>
      </c>
      <c r="B79" s="31" t="s">
        <v>78</v>
      </c>
      <c r="D79" s="79"/>
      <c r="E79" s="79">
        <v>2.1299999999999999E-2</v>
      </c>
      <c r="F79" s="80">
        <v>4.7000000000000002E-3</v>
      </c>
      <c r="G79" s="81">
        <v>1.01E-2</v>
      </c>
      <c r="H79" s="80">
        <v>1.4500000000000001E-2</v>
      </c>
      <c r="I79" s="80">
        <v>3.1600000000000003E-2</v>
      </c>
      <c r="J79" s="80">
        <v>2.24E-2</v>
      </c>
      <c r="K79" s="79">
        <v>1.49E-2</v>
      </c>
      <c r="L79" s="80">
        <v>2.69E-2</v>
      </c>
      <c r="M79" s="81">
        <v>1.34E-2</v>
      </c>
      <c r="N79" s="73">
        <v>3.3300000000000003E-2</v>
      </c>
      <c r="O79" s="74">
        <v>1.1299999999999999E-2</v>
      </c>
      <c r="P79" s="75">
        <v>3.2899999999999999E-2</v>
      </c>
      <c r="Q79" s="76">
        <v>1.1899999999999999E-2</v>
      </c>
      <c r="R79" s="75">
        <v>3.3099999999999997E-2</v>
      </c>
      <c r="S79" s="76">
        <v>1.3000000000000001E-2</v>
      </c>
      <c r="T79" s="77">
        <v>3.0200000000000001E-2</v>
      </c>
      <c r="U79" s="78">
        <v>1.52E-2</v>
      </c>
      <c r="V79" s="77">
        <v>3.4700000000000002E-2</v>
      </c>
      <c r="W79" s="78">
        <v>1.4E-2</v>
      </c>
      <c r="X79" s="77">
        <v>4.1700000000000001E-2</v>
      </c>
      <c r="Y79" s="78">
        <v>1.18E-2</v>
      </c>
      <c r="Z79" s="77">
        <v>4.19E-2</v>
      </c>
      <c r="AA79" s="78">
        <v>9.7000000000000003E-3</v>
      </c>
    </row>
    <row r="80" spans="1:27" x14ac:dyDescent="0.3">
      <c r="A80">
        <v>68</v>
      </c>
      <c r="B80" s="31" t="s">
        <v>79</v>
      </c>
      <c r="D80" s="79"/>
      <c r="E80" s="79">
        <v>6.6E-3</v>
      </c>
      <c r="F80" s="80">
        <v>2.9999999999999997E-4</v>
      </c>
      <c r="G80" s="81">
        <v>2.0000000000000001E-4</v>
      </c>
      <c r="H80" s="80">
        <v>6.8999999999999999E-3</v>
      </c>
      <c r="I80" s="80">
        <v>8.0000000000000004E-4</v>
      </c>
      <c r="J80" s="80">
        <v>8.9999999999999998E-4</v>
      </c>
      <c r="K80" s="79">
        <v>7.3000000000000001E-3</v>
      </c>
      <c r="L80" s="80">
        <v>5.9999999999999995E-4</v>
      </c>
      <c r="M80" s="81">
        <v>5.9999999999999995E-4</v>
      </c>
      <c r="N80" s="73">
        <v>1.01E-2</v>
      </c>
      <c r="O80" s="74">
        <v>5.9999999999999995E-4</v>
      </c>
      <c r="P80" s="75">
        <v>1.1299999999999999E-2</v>
      </c>
      <c r="Q80" s="76">
        <v>1.1999999999999999E-3</v>
      </c>
      <c r="R80" s="75">
        <v>8.3000000000000001E-3</v>
      </c>
      <c r="S80" s="76">
        <v>1.4000000000000002E-3</v>
      </c>
      <c r="T80" s="77">
        <v>8.8999999999999999E-3</v>
      </c>
      <c r="U80" s="78">
        <v>2.7000000000000001E-3</v>
      </c>
      <c r="V80" s="77">
        <v>8.6E-3</v>
      </c>
      <c r="W80" s="78">
        <v>3.0999999999999999E-3</v>
      </c>
      <c r="X80" s="77">
        <v>8.8999999999999999E-3</v>
      </c>
      <c r="Y80" s="78">
        <v>3.5000000000000001E-3</v>
      </c>
      <c r="Z80" s="77">
        <v>9.5999999999999992E-3</v>
      </c>
      <c r="AA80" s="78">
        <v>3.3E-3</v>
      </c>
    </row>
    <row r="81" spans="1:27" x14ac:dyDescent="0.3">
      <c r="A81">
        <v>69</v>
      </c>
      <c r="B81" s="31" t="s">
        <v>80</v>
      </c>
      <c r="D81" s="79"/>
      <c r="E81" s="79">
        <v>1.6000000000000001E-3</v>
      </c>
      <c r="F81" s="80">
        <v>8.9999999999999998E-4</v>
      </c>
      <c r="G81" s="81">
        <v>1.5E-3</v>
      </c>
      <c r="H81" s="80">
        <v>3.5999999999999999E-3</v>
      </c>
      <c r="I81" s="80">
        <v>2.0999999999999999E-3</v>
      </c>
      <c r="J81" s="80">
        <v>2.7000000000000001E-3</v>
      </c>
      <c r="K81" s="79">
        <v>2.7000000000000001E-3</v>
      </c>
      <c r="L81" s="80">
        <v>2E-3</v>
      </c>
      <c r="M81" s="81">
        <v>2.7000000000000001E-3</v>
      </c>
      <c r="N81" s="73">
        <v>5.3E-3</v>
      </c>
      <c r="O81" s="74">
        <v>2.5999999999999999E-3</v>
      </c>
      <c r="P81" s="75">
        <v>6.8999999999999999E-3</v>
      </c>
      <c r="Q81" s="76">
        <v>3.0000000000000001E-3</v>
      </c>
      <c r="R81" s="75">
        <v>7.4999999999999997E-3</v>
      </c>
      <c r="S81" s="76">
        <v>3.0000000000000001E-3</v>
      </c>
      <c r="T81" s="77">
        <v>8.0999999999999996E-3</v>
      </c>
      <c r="U81" s="78">
        <v>3.5999999999999999E-3</v>
      </c>
      <c r="V81" s="77">
        <v>6.3E-3</v>
      </c>
      <c r="W81" s="78">
        <v>3.5999999999999999E-3</v>
      </c>
      <c r="X81" s="77">
        <v>6.8999999999999999E-3</v>
      </c>
      <c r="Y81" s="78">
        <v>4.3E-3</v>
      </c>
      <c r="Z81" s="77">
        <v>7.4999999999999997E-3</v>
      </c>
      <c r="AA81" s="78">
        <v>3.8999999999999998E-3</v>
      </c>
    </row>
    <row r="82" spans="1:27" x14ac:dyDescent="0.3">
      <c r="D82" s="1"/>
      <c r="E82" s="1"/>
      <c r="G82" s="2"/>
      <c r="K82" s="1"/>
      <c r="M82" s="2"/>
      <c r="N82" s="1"/>
      <c r="O82" s="2"/>
      <c r="P82" s="1"/>
      <c r="Q82" s="2"/>
      <c r="R82" s="1"/>
      <c r="S82" s="2"/>
      <c r="T82" s="1"/>
      <c r="U82" s="2"/>
      <c r="V82" s="1"/>
      <c r="W82" s="2"/>
      <c r="X82" s="1"/>
      <c r="Y82" s="2"/>
      <c r="Z82" s="1"/>
      <c r="AA82" s="2"/>
    </row>
    <row r="83" spans="1:27" x14ac:dyDescent="0.3">
      <c r="B83" s="84" t="s">
        <v>81</v>
      </c>
      <c r="D83" s="1"/>
      <c r="E83" s="32">
        <f t="shared" ref="E83:M83" si="4">SUM(E15:E82)</f>
        <v>0.90769999999999995</v>
      </c>
      <c r="F83" s="85">
        <f t="shared" si="4"/>
        <v>0.13060000000000002</v>
      </c>
      <c r="G83" s="86">
        <f t="shared" si="4"/>
        <v>0.28190000000000004</v>
      </c>
      <c r="H83" s="85">
        <f t="shared" si="4"/>
        <v>0.41060000000000002</v>
      </c>
      <c r="I83" s="85">
        <f t="shared" si="4"/>
        <v>0.22669999999999998</v>
      </c>
      <c r="J83" s="85">
        <f t="shared" si="4"/>
        <v>0.34229999999999999</v>
      </c>
      <c r="K83" s="32">
        <f t="shared" si="4"/>
        <v>0.4071999999999999</v>
      </c>
      <c r="L83" s="85">
        <f t="shared" si="4"/>
        <v>0.24040000000000006</v>
      </c>
      <c r="M83" s="86">
        <f t="shared" si="4"/>
        <v>0.33359999999999995</v>
      </c>
      <c r="N83" s="32">
        <f t="shared" ref="N83:T83" si="5">SUM(N15:N82)</f>
        <v>0.64129999999999987</v>
      </c>
      <c r="O83" s="86">
        <f t="shared" si="5"/>
        <v>0.29139999999999994</v>
      </c>
      <c r="P83" s="32">
        <f t="shared" si="5"/>
        <v>0.63689999999999991</v>
      </c>
      <c r="Q83" s="86">
        <f t="shared" si="5"/>
        <v>0.32469999999999993</v>
      </c>
      <c r="R83" s="32">
        <f t="shared" si="5"/>
        <v>0.60799999999999987</v>
      </c>
      <c r="S83" s="86">
        <f t="shared" si="5"/>
        <v>0.32640000000000008</v>
      </c>
      <c r="T83" s="32">
        <f t="shared" si="5"/>
        <v>0.66710000000000003</v>
      </c>
      <c r="U83" s="86">
        <f>SUM(U15:U82)</f>
        <v>0.33360000000000001</v>
      </c>
      <c r="V83" s="32">
        <f>SUM(V15:V82)</f>
        <v>0.67149999999999976</v>
      </c>
      <c r="W83" s="86">
        <f>SUM(W15:W82)</f>
        <v>0.34889999999999999</v>
      </c>
      <c r="X83" s="32">
        <f>SUM(X15:X82)</f>
        <v>0.68140000000000001</v>
      </c>
      <c r="Y83" s="86">
        <f t="shared" ref="Y83:AA83" si="6">SUM(Y15:Y82)</f>
        <v>0.39180000000000015</v>
      </c>
      <c r="Z83" s="32">
        <f t="shared" si="6"/>
        <v>0.73300000000000043</v>
      </c>
      <c r="AA83" s="86">
        <f t="shared" si="6"/>
        <v>0.32569999999999999</v>
      </c>
    </row>
    <row r="84" spans="1:27" x14ac:dyDescent="0.3">
      <c r="D84" s="1"/>
      <c r="E84" s="32">
        <f>E83+F83+G83</f>
        <v>1.3202</v>
      </c>
      <c r="G84" s="2"/>
      <c r="H84" s="85">
        <f>H83+I83+J83</f>
        <v>0.97960000000000003</v>
      </c>
      <c r="K84" s="32">
        <f>K83+L83+M83</f>
        <v>0.98119999999999985</v>
      </c>
      <c r="M84" s="2"/>
      <c r="N84" s="32">
        <f>N83+O83</f>
        <v>0.93269999999999986</v>
      </c>
      <c r="O84" s="2"/>
      <c r="P84" s="32">
        <f>P83+Q83</f>
        <v>0.96159999999999979</v>
      </c>
      <c r="Q84" s="2"/>
      <c r="R84" s="32">
        <f>R83+S83</f>
        <v>0.9343999999999999</v>
      </c>
      <c r="S84" s="2"/>
      <c r="T84" s="32">
        <f>T83+U83</f>
        <v>1.0007000000000001</v>
      </c>
      <c r="U84" s="2"/>
      <c r="V84" s="32">
        <f>V83+W83</f>
        <v>1.0203999999999998</v>
      </c>
      <c r="W84" s="2"/>
      <c r="X84" s="32">
        <f>X83+Y83</f>
        <v>1.0732000000000002</v>
      </c>
      <c r="Y84" s="2"/>
      <c r="Z84" s="32">
        <f>Z83+AA83</f>
        <v>1.0587000000000004</v>
      </c>
      <c r="AA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 Aarle</dc:creator>
  <cp:lastModifiedBy>Pieter van Aarle</cp:lastModifiedBy>
  <dcterms:created xsi:type="dcterms:W3CDTF">2022-09-01T09:39:51Z</dcterms:created>
  <dcterms:modified xsi:type="dcterms:W3CDTF">2022-09-01T09:42:04Z</dcterms:modified>
</cp:coreProperties>
</file>